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DIP.Local\UserData\User-Home\kings\Offline Records (PT)\Guidelines, ~ DEVELOPMENT - RRIDP - RECYCLING MODERNISATION FUND\"/>
    </mc:Choice>
  </mc:AlternateContent>
  <xr:revisionPtr revIDLastSave="0" documentId="13_ncr:1_{43B58C48-FF6A-4CA2-B26B-3E714DAC6F18}" xr6:coauthVersionLast="45" xr6:coauthVersionMax="45" xr10:uidLastSave="{00000000-0000-0000-0000-000000000000}"/>
  <bookViews>
    <workbookView xWindow="735" yWindow="735" windowWidth="15390" windowHeight="9533" activeTab="5" xr2:uid="{00000000-000D-0000-FFFF-FFFF00000000}"/>
  </bookViews>
  <sheets>
    <sheet name="Instructions" sheetId="11" r:id="rId1"/>
    <sheet name="1. Project overview " sheetId="6" r:id="rId2"/>
    <sheet name="2. Material Flows" sheetId="5" r:id="rId3"/>
    <sheet name="3. Project Budget " sheetId="7" r:id="rId4"/>
    <sheet name="4. New Employment " sheetId="12" r:id="rId5"/>
    <sheet name="5. Financial Inputs" sheetId="14" r:id="rId6"/>
  </sheets>
  <externalReferences>
    <externalReference r:id="rId7"/>
  </externalReferences>
  <definedNames>
    <definedName name="analysis_period">'1. Project overview '!$D$10</definedName>
    <definedName name="analysis_start" localSheetId="1">#REF!</definedName>
    <definedName name="analysis_start" localSheetId="3">#REF!</definedName>
    <definedName name="analysis_start">#REF!</definedName>
    <definedName name="Asset_life" localSheetId="4">'[1]Project Details'!$D$17</definedName>
    <definedName name="Asset_life" localSheetId="5">'[1]Project Details'!$D$17</definedName>
    <definedName name="Asset_life">'1. Project overview '!#REF!</definedName>
    <definedName name="Construction_startdate" localSheetId="4">'[1]Project Details'!$D$9</definedName>
    <definedName name="Construction_startdate" localSheetId="5">'[1]Project Details'!$D$9</definedName>
    <definedName name="Construction_startdate">'1. Project overview '!$C$7</definedName>
    <definedName name="discountrate" localSheetId="4">'[1]Project Details'!$D$13</definedName>
    <definedName name="discountrate" localSheetId="5">'[1]Project Details'!$D$13</definedName>
    <definedName name="discountrate">'1. Project overview '!#REF!</definedName>
    <definedName name="discountrate_high" localSheetId="4">'[1]Project Details'!$D$15</definedName>
    <definedName name="discountrate_high" localSheetId="5">'[1]Project Details'!$D$15</definedName>
    <definedName name="discountrate_high">'1. Project overview '!#REF!</definedName>
    <definedName name="discountrate_low" localSheetId="4">'[1]Project Details'!$D$14</definedName>
    <definedName name="discountrate_low" localSheetId="5">'[1]Project Details'!$D$14</definedName>
    <definedName name="discountrate_low">'1. Project overview '!#REF!</definedName>
    <definedName name="Inflation_rate" localSheetId="4">'[1]Project Details'!$D$18</definedName>
    <definedName name="Inflation_rate" localSheetId="5">'[1]Project Details'!$D$18</definedName>
    <definedName name="Inflation_rate">'1. Project overview '!#REF!</definedName>
    <definedName name="Operations_startdate" localSheetId="4">'[1]Project Details'!$D$10</definedName>
    <definedName name="Operations_startdate" localSheetId="5">'[1]Project Details'!$D$10</definedName>
    <definedName name="Operations_startdate">'1. Project overview '!$C$8</definedName>
    <definedName name="_xlnm.Print_Area" localSheetId="1">'1. Project overview '!$A$1:$K$27</definedName>
    <definedName name="_xlnm.Print_Area" localSheetId="4">'4. New Employment '!$A$1:$R$61</definedName>
    <definedName name="Product_Options" localSheetId="1">#REF!</definedName>
    <definedName name="Product_Options" localSheetId="3">#REF!</definedName>
    <definedName name="Product_Options" localSheetId="4">#REF!</definedName>
    <definedName name="Product_Options" localSheetId="5">#REF!</definedName>
    <definedName name="Product_Options">#REF!</definedName>
    <definedName name="test_options" localSheetId="1">#REF!</definedName>
    <definedName name="test_options" localSheetId="3">#REF!</definedName>
    <definedName name="test_option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4" l="1"/>
  <c r="D8" i="14" s="1"/>
  <c r="E7" i="14"/>
  <c r="E8" i="14" s="1"/>
  <c r="F7" i="14"/>
  <c r="F8" i="14" s="1"/>
  <c r="G8" i="14"/>
  <c r="H8" i="14" s="1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S26" i="14"/>
  <c r="T26" i="14"/>
  <c r="U26" i="14"/>
  <c r="G28" i="14"/>
  <c r="G38" i="14"/>
  <c r="H38" i="14"/>
  <c r="I38" i="14"/>
  <c r="J38" i="14"/>
  <c r="K38" i="14"/>
  <c r="L38" i="14"/>
  <c r="M38" i="14"/>
  <c r="N38" i="14"/>
  <c r="O38" i="14"/>
  <c r="P38" i="14"/>
  <c r="Q38" i="14"/>
  <c r="R38" i="14"/>
  <c r="S38" i="14"/>
  <c r="T38" i="14"/>
  <c r="U38" i="14"/>
  <c r="C4" i="12"/>
  <c r="D4" i="12"/>
  <c r="E4" i="12"/>
  <c r="C6" i="12"/>
  <c r="D6" i="12"/>
  <c r="E6" i="12"/>
  <c r="C17" i="12"/>
  <c r="D17" i="12"/>
  <c r="E17" i="12"/>
  <c r="C22" i="12"/>
  <c r="D22" i="12"/>
  <c r="E22" i="12"/>
  <c r="C36" i="12"/>
  <c r="D36" i="12"/>
  <c r="D51" i="12" s="1"/>
  <c r="E36" i="12"/>
  <c r="F36" i="12"/>
  <c r="G36" i="12"/>
  <c r="H36" i="12"/>
  <c r="I36" i="12"/>
  <c r="J36" i="12"/>
  <c r="K36" i="12"/>
  <c r="L36" i="12"/>
  <c r="L51" i="12" s="1"/>
  <c r="M36" i="12"/>
  <c r="N36" i="12"/>
  <c r="O36" i="12"/>
  <c r="P36" i="12"/>
  <c r="Q36" i="12"/>
  <c r="C37" i="12"/>
  <c r="C38" i="12" s="1"/>
  <c r="D37" i="12"/>
  <c r="E37" i="12"/>
  <c r="E38" i="12" s="1"/>
  <c r="F37" i="12"/>
  <c r="G37" i="12"/>
  <c r="H37" i="12"/>
  <c r="I37" i="12"/>
  <c r="J37" i="12"/>
  <c r="J38" i="12" s="1"/>
  <c r="K37" i="12"/>
  <c r="K38" i="12" s="1"/>
  <c r="L37" i="12"/>
  <c r="M37" i="12"/>
  <c r="M38" i="12" s="1"/>
  <c r="N37" i="12"/>
  <c r="O37" i="12"/>
  <c r="P37" i="12"/>
  <c r="Q37" i="12"/>
  <c r="D38" i="12"/>
  <c r="F38" i="12"/>
  <c r="G38" i="12"/>
  <c r="H38" i="12"/>
  <c r="I38" i="12"/>
  <c r="L38" i="12"/>
  <c r="N38" i="12"/>
  <c r="O38" i="12"/>
  <c r="P38" i="12"/>
  <c r="Q38" i="12"/>
  <c r="C47" i="12"/>
  <c r="D47" i="12"/>
  <c r="E47" i="12"/>
  <c r="F47" i="12"/>
  <c r="G47" i="12"/>
  <c r="H47" i="12"/>
  <c r="I47" i="12"/>
  <c r="J47" i="12"/>
  <c r="K47" i="12"/>
  <c r="L47" i="12"/>
  <c r="M47" i="12"/>
  <c r="N47" i="12"/>
  <c r="O47" i="12"/>
  <c r="P47" i="12"/>
  <c r="Q47" i="12"/>
  <c r="C51" i="12"/>
  <c r="E51" i="12"/>
  <c r="F51" i="12"/>
  <c r="G51" i="12"/>
  <c r="H51" i="12"/>
  <c r="I51" i="12"/>
  <c r="J51" i="12"/>
  <c r="K51" i="12"/>
  <c r="M51" i="12"/>
  <c r="N51" i="12"/>
  <c r="O51" i="12"/>
  <c r="P51" i="12"/>
  <c r="Q51" i="12"/>
  <c r="D6" i="14" l="1"/>
  <c r="D9" i="14"/>
  <c r="D10" i="14"/>
  <c r="D28" i="14"/>
  <c r="D14" i="14"/>
  <c r="D11" i="14"/>
  <c r="D29" i="14"/>
  <c r="F11" i="14"/>
  <c r="F29" i="14"/>
  <c r="F6" i="14"/>
  <c r="F9" i="14"/>
  <c r="F12" i="14" s="1"/>
  <c r="F10" i="14"/>
  <c r="F14" i="14"/>
  <c r="F28" i="14"/>
  <c r="H28" i="14"/>
  <c r="I8" i="14"/>
  <c r="H14" i="14"/>
  <c r="E6" i="14"/>
  <c r="E9" i="14"/>
  <c r="E12" i="14" s="1"/>
  <c r="E14" i="14"/>
  <c r="E10" i="14"/>
  <c r="E28" i="14"/>
  <c r="E11" i="14"/>
  <c r="E29" i="14"/>
  <c r="G14" i="14"/>
  <c r="D12" i="14" l="1"/>
  <c r="I14" i="14"/>
  <c r="I28" i="14"/>
  <c r="J8" i="14"/>
  <c r="J14" i="14" l="1"/>
  <c r="J28" i="14"/>
  <c r="K8" i="14"/>
  <c r="K14" i="14" l="1"/>
  <c r="K28" i="14"/>
  <c r="L8" i="14"/>
  <c r="L14" i="14" l="1"/>
  <c r="L28" i="14"/>
  <c r="M8" i="14"/>
  <c r="N8" i="14" l="1"/>
  <c r="M14" i="14"/>
  <c r="M28" i="14"/>
  <c r="O8" i="14" l="1"/>
  <c r="N14" i="14"/>
  <c r="N28" i="14"/>
  <c r="P8" i="14" l="1"/>
  <c r="O14" i="14"/>
  <c r="O28" i="14"/>
  <c r="P28" i="14" l="1"/>
  <c r="Q8" i="14"/>
  <c r="P14" i="14"/>
  <c r="Q14" i="14" l="1"/>
  <c r="Q28" i="14"/>
  <c r="R8" i="14"/>
  <c r="R14" i="14" l="1"/>
  <c r="R28" i="14"/>
  <c r="S8" i="14"/>
  <c r="S14" i="14" l="1"/>
  <c r="S28" i="14"/>
  <c r="T8" i="14"/>
  <c r="T28" i="14" l="1"/>
  <c r="T14" i="14"/>
  <c r="U8" i="14"/>
  <c r="U14" i="14" l="1"/>
  <c r="U28" i="14"/>
  <c r="D27" i="6" l="1"/>
  <c r="T19" i="5"/>
  <c r="J12" i="6" l="1"/>
  <c r="T14" i="5" l="1"/>
  <c r="D24" i="6" s="1"/>
  <c r="T15" i="5"/>
  <c r="T16" i="5"/>
  <c r="T13" i="5"/>
  <c r="D23" i="6" s="1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E5" i="5"/>
  <c r="C24" i="6"/>
  <c r="C25" i="6"/>
  <c r="B23" i="6"/>
  <c r="D25" i="6"/>
  <c r="C23" i="6"/>
  <c r="B24" i="6"/>
  <c r="B25" i="6"/>
  <c r="B19" i="6"/>
  <c r="B20" i="6"/>
  <c r="B21" i="6"/>
  <c r="C19" i="6"/>
  <c r="C20" i="6"/>
  <c r="C21" i="6"/>
  <c r="C18" i="6"/>
  <c r="B18" i="6"/>
  <c r="T8" i="5"/>
  <c r="D19" i="6" s="1"/>
  <c r="T9" i="5"/>
  <c r="D20" i="6" s="1"/>
  <c r="T10" i="5"/>
  <c r="D21" i="6" s="1"/>
  <c r="T7" i="5"/>
  <c r="D18" i="6" s="1"/>
  <c r="F29" i="7" l="1"/>
  <c r="I6" i="6" s="1"/>
  <c r="F15" i="7"/>
  <c r="F10" i="7"/>
  <c r="F16" i="7" l="1"/>
  <c r="I5" i="6" s="1"/>
  <c r="J7" i="6" l="1"/>
  <c r="J13" i="6" s="1"/>
  <c r="J9" i="6"/>
  <c r="F30" i="7"/>
  <c r="J14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Roberts</author>
  </authors>
  <commentList>
    <comment ref="D3" authorId="0" shapeId="0" xr:uid="{D5EA6D1B-1085-4564-A2D8-26DAD0319D58}">
      <text>
        <r>
          <rPr>
            <sz val="9"/>
            <color indexed="81"/>
            <rFont val="Tahoma"/>
            <family val="2"/>
          </rPr>
          <t xml:space="preserve">
Unit measure:   Insert appropriate unit measure for each waste stream or product output (e.g. by weight, volume etc.) 
</t>
        </r>
      </text>
    </comment>
  </commentList>
</comments>
</file>

<file path=xl/sharedStrings.xml><?xml version="1.0" encoding="utf-8"?>
<sst xmlns="http://schemas.openxmlformats.org/spreadsheetml/2006/main" count="221" uniqueCount="147">
  <si>
    <t>Project Name</t>
  </si>
  <si>
    <t xml:space="preserve">Material Flows </t>
  </si>
  <si>
    <t>Inputs and Outputs during operational phase</t>
  </si>
  <si>
    <t>Year of operations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</si>
  <si>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</si>
  <si>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</si>
  <si>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</si>
  <si>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</si>
  <si>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</si>
  <si>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</si>
  <si>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</si>
  <si>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</si>
  <si>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</si>
  <si>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</si>
  <si>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</si>
  <si>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</si>
  <si>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tpa</t>
  </si>
  <si>
    <t>Year 13</t>
  </si>
  <si>
    <t>Year 14</t>
  </si>
  <si>
    <t>Year 15</t>
  </si>
  <si>
    <t>Name / Description</t>
  </si>
  <si>
    <r>
      <t xml:space="preserve">Please insert data into the relevant </t>
    </r>
    <r>
      <rPr>
        <b/>
        <sz val="10"/>
        <color theme="7" tint="0.59999389629810485"/>
        <rFont val="Arial"/>
        <family val="2"/>
      </rPr>
      <t>YELLOW</t>
    </r>
    <r>
      <rPr>
        <b/>
        <sz val="10"/>
        <rFont val="Arial"/>
        <family val="2"/>
      </rPr>
      <t xml:space="preserve"> shaded cells only</t>
    </r>
  </si>
  <si>
    <t xml:space="preserve">Project Construction Start Date </t>
  </si>
  <si>
    <t xml:space="preserve">Project Operations Start Date </t>
  </si>
  <si>
    <t>Applicant</t>
  </si>
  <si>
    <t>Description</t>
  </si>
  <si>
    <t xml:space="preserve">Item </t>
  </si>
  <si>
    <t xml:space="preserve">Technology, plant and equipment </t>
  </si>
  <si>
    <t xml:space="preserve">Supplier / Service provider </t>
  </si>
  <si>
    <t xml:space="preserve">A) Total Eligible Project Costs </t>
  </si>
  <si>
    <t>B) Total Ineligible Project Costs</t>
  </si>
  <si>
    <t xml:space="preserve">1. Eligible Project Cost Breakdown </t>
  </si>
  <si>
    <t xml:space="preserve">2. Ineligible Project Costs Breakdown </t>
  </si>
  <si>
    <t>2.1</t>
  </si>
  <si>
    <t>2.2</t>
  </si>
  <si>
    <t>1.1</t>
  </si>
  <si>
    <t>1.2</t>
  </si>
  <si>
    <t xml:space="preserve">Requested grant funding </t>
  </si>
  <si>
    <t xml:space="preserve">Total eligible project costs </t>
  </si>
  <si>
    <t>Calendar year (ending)</t>
  </si>
  <si>
    <t>Waste stream 1</t>
  </si>
  <si>
    <t>Waste stream 2</t>
  </si>
  <si>
    <t>Waste stream 3</t>
  </si>
  <si>
    <t>Product 1</t>
  </si>
  <si>
    <t>Product 2</t>
  </si>
  <si>
    <t>Product 3</t>
  </si>
  <si>
    <t>Product 4</t>
  </si>
  <si>
    <t xml:space="preserve">Totals </t>
  </si>
  <si>
    <t xml:space="preserve">Waste inputs (breakdown by feedstock ) </t>
  </si>
  <si>
    <t xml:space="preserve">Unit
measure </t>
  </si>
  <si>
    <t xml:space="preserve">Unit measure </t>
  </si>
  <si>
    <t xml:space="preserve">Feedstocks </t>
  </si>
  <si>
    <t>Operational period (years)</t>
  </si>
  <si>
    <t xml:space="preserve">Insert name </t>
  </si>
  <si>
    <t xml:space="preserve">insert date </t>
  </si>
  <si>
    <t xml:space="preserve">Product outputs </t>
  </si>
  <si>
    <t xml:space="preserve">2. Material Flows </t>
  </si>
  <si>
    <t xml:space="preserve">Total project costs </t>
  </si>
  <si>
    <t xml:space="preserve">3. Project Budget </t>
  </si>
  <si>
    <t xml:space="preserve">Total ineligible project costs </t>
  </si>
  <si>
    <t>Grant funding as % of eligible project costs</t>
  </si>
  <si>
    <t xml:space="preserve">Sheet 2. Material flows - operational phase </t>
  </si>
  <si>
    <t xml:space="preserve">Instructions </t>
  </si>
  <si>
    <r>
      <t xml:space="preserve">Please insert data into the relevant </t>
    </r>
    <r>
      <rPr>
        <b/>
        <sz val="14"/>
        <color theme="7" tint="0.59999389629810485"/>
        <rFont val="Arial"/>
        <family val="2"/>
      </rPr>
      <t>YELLOW</t>
    </r>
    <r>
      <rPr>
        <sz val="14"/>
        <rFont val="Arial"/>
        <family val="2"/>
      </rPr>
      <t xml:space="preserve"> shaded cells only in Sheets 1 to 4.  </t>
    </r>
  </si>
  <si>
    <t xml:space="preserve">   </t>
  </si>
  <si>
    <t xml:space="preserve">Description </t>
  </si>
  <si>
    <t xml:space="preserve">Insert supplier </t>
  </si>
  <si>
    <t xml:space="preserve">TOTAL PROJECT COSTS (A + B) </t>
  </si>
  <si>
    <r>
      <t xml:space="preserve">The </t>
    </r>
    <r>
      <rPr>
        <sz val="14"/>
        <color theme="0" tint="-0.499984740745262"/>
        <rFont val="Arial"/>
        <family val="2"/>
      </rPr>
      <t xml:space="preserve">GREY </t>
    </r>
    <r>
      <rPr>
        <sz val="14"/>
        <rFont val="Arial"/>
        <family val="2"/>
      </rPr>
      <t xml:space="preserve">shaded cells will populate automatically. </t>
    </r>
  </si>
  <si>
    <t xml:space="preserve">Sheet 3. Project Budget for Plant &amp; Equipment </t>
  </si>
  <si>
    <t xml:space="preserve">Assumptions </t>
  </si>
  <si>
    <t xml:space="preserve">Sheet 1. Project Summary - Plant &amp; Equipment </t>
  </si>
  <si>
    <t>Applicant co-funding contribution</t>
  </si>
  <si>
    <t xml:space="preserve">Other co-funding contribution (if applicable) </t>
  </si>
  <si>
    <t xml:space="preserve">$ 
Exc. GST </t>
  </si>
  <si>
    <t xml:space="preserve">$
Exc. GST </t>
  </si>
  <si>
    <t xml:space="preserve">Total contributions </t>
  </si>
  <si>
    <t xml:space="preserve">1. Project overview </t>
  </si>
  <si>
    <t xml:space="preserve">Item cost
Excl. GST
($) </t>
  </si>
  <si>
    <t xml:space="preserve">Sub Totals 
Excl. GST 
($) </t>
  </si>
  <si>
    <t xml:space="preserve">Totals over X Years </t>
  </si>
  <si>
    <t xml:space="preserve">Installation costs and other costs (e.g travel) </t>
  </si>
  <si>
    <t xml:space="preserve">Total Waste Input </t>
  </si>
  <si>
    <t>Must be in tonnes per annum.</t>
  </si>
  <si>
    <t>(Insert rows for additional waste streams)</t>
  </si>
  <si>
    <t>(Insert rows for additional outputs)</t>
  </si>
  <si>
    <t>Residual waste sent to landfill</t>
  </si>
  <si>
    <t xml:space="preserve">Residual  </t>
  </si>
  <si>
    <t>Residuals</t>
  </si>
  <si>
    <t>Residual sent to landfill</t>
  </si>
  <si>
    <t xml:space="preserve">Product Outputs  </t>
  </si>
  <si>
    <t>Queensland Recycling Modernisation Fund - Detailed data sheet</t>
  </si>
  <si>
    <t>Average taxable wages should be the average of all individual wages in a given employment classification category.  If the average wage is expected to change during operations, provide the annual figures in the data cells for the relevant year</t>
  </si>
  <si>
    <t xml:space="preserve">Taxable wages include cash and non-cash wages, salaries, allowances, commissions, directors' fees, fringe benefits, salary sacrifice, employer superannuation contributions and eligible termination payments. 
</t>
  </si>
  <si>
    <t>Labourers</t>
  </si>
  <si>
    <t>Machinery Operators and Drivers</t>
  </si>
  <si>
    <t>Sales Workers</t>
  </si>
  <si>
    <t>Clerical and Administrative Workers</t>
  </si>
  <si>
    <t>Technicians and Trade Workers</t>
  </si>
  <si>
    <t>Professionals</t>
  </si>
  <si>
    <t>Managers</t>
  </si>
  <si>
    <t>Employment Classification</t>
  </si>
  <si>
    <t xml:space="preserve">4. What are the average taxable wages ($ p.a.) for each new FTE operational employee? </t>
  </si>
  <si>
    <t xml:space="preserve">Number of employees should be cumulatively entered into their individual employment classification. </t>
  </si>
  <si>
    <t>TOTAL</t>
  </si>
  <si>
    <t xml:space="preserve">Financial year </t>
  </si>
  <si>
    <t>Financial year (ending)</t>
  </si>
  <si>
    <t xml:space="preserve">3. How many new full-time equivalent (FTE) jobs will be directly supported during the operational phase of the project? </t>
  </si>
  <si>
    <t>Operational jobs</t>
  </si>
  <si>
    <t>Average taxable wages should be the average of all individual wages in a given employment classification category.  If the average wage is expected to change during construction, provide annual figures in the data cells for the relevant year.</t>
  </si>
  <si>
    <t>Year of construction (pre-operations)</t>
  </si>
  <si>
    <r>
      <t>What are the average taxable wages ($ p.a.) for each new FTE</t>
    </r>
    <r>
      <rPr>
        <b/>
        <sz val="9"/>
        <color theme="1"/>
        <rFont val="Arial"/>
        <family val="2"/>
      </rPr>
      <t xml:space="preserve"> construction employee? </t>
    </r>
  </si>
  <si>
    <t>What proportion of new construction phase FTE are employees of the applicant or its partners (as opposed to contractors)</t>
  </si>
  <si>
    <t xml:space="preserve">How many new full-time equivalent (FTE) jobs will be directly supported during the construction phase of the project? </t>
  </si>
  <si>
    <t>Construction jobs</t>
  </si>
  <si>
    <t>The proponent should provide minimum five years worth of data in the tables below. If no data is provided beyond Year 5, a nominal increase on Year 5 average taxable wages will be assumed</t>
  </si>
  <si>
    <r>
      <t xml:space="preserve">Please insert data into the relevant </t>
    </r>
    <r>
      <rPr>
        <b/>
        <sz val="9"/>
        <color theme="7" tint="0.59999389629810485"/>
        <rFont val="Arial"/>
        <family val="2"/>
      </rPr>
      <t>YELLOW</t>
    </r>
    <r>
      <rPr>
        <b/>
        <sz val="9"/>
        <rFont val="Arial"/>
        <family val="2"/>
      </rPr>
      <t xml:space="preserve"> shaded cells only</t>
    </r>
  </si>
  <si>
    <t>New Employment Breakdown</t>
  </si>
  <si>
    <t>Total Revenue</t>
  </si>
  <si>
    <t>[other - enter details]</t>
  </si>
  <si>
    <t>Avoided landfill disposal / levy costs</t>
  </si>
  <si>
    <t>Product sales</t>
  </si>
  <si>
    <t>Gate fees</t>
  </si>
  <si>
    <t>Grant funding (requested)</t>
  </si>
  <si>
    <t>Base cost / rate</t>
  </si>
  <si>
    <t>Revenues (new)</t>
  </si>
  <si>
    <t>Enter as positive, nominal values only. Link revenues to waste inputs / product outputs in Material Flows tab as necessary. Direct savings / avoided costs for the applicant may also be included here.</t>
  </si>
  <si>
    <t>Total Operating Cost</t>
  </si>
  <si>
    <t>Landfill disposal costs</t>
  </si>
  <si>
    <t>Transport costs (e.g. products, residuals)</t>
  </si>
  <si>
    <t>Plant hire</t>
  </si>
  <si>
    <t>Maintenance</t>
  </si>
  <si>
    <t>Management, overheads, administration</t>
  </si>
  <si>
    <t xml:space="preserve"> </t>
  </si>
  <si>
    <t>[link to New Employment tab as needed]</t>
  </si>
  <si>
    <t>Staff salaries</t>
  </si>
  <si>
    <t>Operating &amp; Maintenance Costs</t>
  </si>
  <si>
    <t>Enter annual operational costs as positive, nominal values only. Where relevant, link to Material Flows tab (e.g. $ per tonne processed)</t>
  </si>
  <si>
    <t>Total Capital Cost</t>
  </si>
  <si>
    <t>In-kind contributions</t>
  </si>
  <si>
    <t>Ineligible capital costs</t>
  </si>
  <si>
    <t>Eligible capital costs</t>
  </si>
  <si>
    <t>Capital Expenditure</t>
  </si>
  <si>
    <t>Operations start</t>
  </si>
  <si>
    <t>If there is other capital expenditure required during the operational life (e.g. capital replacement, refurbishment), it can be added here but will not be eligible for funding</t>
  </si>
  <si>
    <t>All costs below are nominal costs, in today's dollar terms (not inflated over time)</t>
  </si>
  <si>
    <t>Project details and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</si>
</sst>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;[Red]\-&quot;$&quot;#,##0"/>
    <numFmt numFmtId="44" formatCode="_-&quot;$&quot;* #,##0.00_-;\-&quot;$&quot;* #,##0.00_-;_-&quot;$&quot;* &quot;-&quot;??_-;_-@_-"/>
    <numFmt numFmtId="164" formatCode="0.0%"/>
    <numFmt numFmtId="165" formatCode="&quot;$&quot;#,##0"/>
    <numFmt numFmtId="166" formatCode="#,##0.0"/>
  </numFmts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rgb="FFFFFFFF"/>
      <name val="Arial"/>
      <family val="2"/>
    </font>
    <font>
      <b/>
      <sz val="9"/>
      <color theme="1"/>
      <name val="Arial"/>
      <family val="2"/>
    </font>
    <font>
      <b/>
      <sz val="9"/>
      <color rgb="FFFFFFFF"/>
      <name val="Arial"/>
      <family val="2"/>
    </font>
    <font>
      <i/>
      <sz val="9"/>
      <color theme="1"/>
      <name val="Arial"/>
      <family val="2"/>
    </font>
    <font>
      <b/>
      <sz val="18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rgb="FFFFFFFF"/>
      <name val="Arial"/>
      <family val="2"/>
    </font>
    <font>
      <b/>
      <sz val="10"/>
      <color theme="7" tint="0.59999389629810485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sz val="10"/>
      <color rgb="FFFFFFFF"/>
      <name val="Arial"/>
      <family val="2"/>
    </font>
    <font>
      <b/>
      <sz val="16"/>
      <color theme="4" tint="-0.249977111117893"/>
      <name val="Arial"/>
      <family val="2"/>
    </font>
    <font>
      <sz val="18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name val="Arial"/>
      <family val="2"/>
    </font>
    <font>
      <sz val="28"/>
      <color theme="1"/>
      <name val="Calibri"/>
      <family val="2"/>
      <scheme val="minor"/>
    </font>
    <font>
      <b/>
      <sz val="14"/>
      <color theme="7" tint="0.59999389629810485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9"/>
      <color rgb="FF000000"/>
      <name val="Calibri"/>
      <family val="2"/>
      <scheme val="minor"/>
    </font>
    <font>
      <sz val="14"/>
      <color theme="0" tint="-0.499984740745262"/>
      <name val="Arial"/>
      <family val="2"/>
    </font>
    <font>
      <b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9"/>
      <color theme="7" tint="0.59999389629810485"/>
      <name val="Arial"/>
      <family val="2"/>
    </font>
    <font>
      <b/>
      <sz val="9"/>
      <color theme="4" tint="-0.249977111117893"/>
      <name val="Arial"/>
      <family val="2"/>
    </font>
    <font>
      <i/>
      <sz val="9"/>
      <name val="Arial"/>
      <family val="2"/>
    </font>
    <font>
      <i/>
      <sz val="8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A9E4"/>
        <bgColor indexed="64"/>
      </patternFill>
    </fill>
    <fill>
      <patternFill patternType="solid">
        <fgColor rgb="FF55575A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 style="thick">
        <color rgb="FFFFFFFF"/>
      </right>
      <top/>
      <bottom/>
      <diagonal/>
    </border>
    <border>
      <left/>
      <right/>
      <top/>
      <bottom style="medium">
        <color rgb="FF55575A"/>
      </bottom>
      <diagonal/>
    </border>
    <border>
      <left style="thick">
        <color rgb="FFFFFFFF"/>
      </left>
      <right/>
      <top/>
      <bottom/>
      <diagonal/>
    </border>
    <border>
      <left/>
      <right/>
      <top style="medium">
        <color rgb="FF55575A"/>
      </top>
      <bottom style="thin">
        <color rgb="FF55575A"/>
      </bottom>
      <diagonal/>
    </border>
    <border>
      <left/>
      <right/>
      <top style="thin">
        <color rgb="FF55575A"/>
      </top>
      <bottom style="thin">
        <color rgb="FF55575A"/>
      </bottom>
      <diagonal/>
    </border>
    <border>
      <left/>
      <right/>
      <top style="thin">
        <color rgb="FF55575A"/>
      </top>
      <bottom style="medium">
        <color rgb="FF55575A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rgb="FF55575A"/>
      </top>
      <bottom style="thin">
        <color indexed="64"/>
      </bottom>
      <diagonal/>
    </border>
    <border>
      <left/>
      <right/>
      <top style="medium">
        <color rgb="FF55575A"/>
      </top>
      <bottom style="thin">
        <color indexed="64"/>
      </bottom>
      <diagonal/>
    </border>
    <border>
      <left style="thin">
        <color indexed="64"/>
      </left>
      <right/>
      <top style="medium">
        <color rgb="FF55575A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55575A"/>
      </left>
      <right style="thin">
        <color rgb="FF55575A"/>
      </right>
      <top style="thin">
        <color rgb="FF55575A"/>
      </top>
      <bottom style="medium">
        <color rgb="FF55575A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55575A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4" fontId="34" fillId="0" borderId="0" applyFont="0" applyFill="0" applyBorder="0" applyAlignment="0" applyProtection="0"/>
    <xf numFmtId="9" fontId="34" fillId="0" borderId="0" applyFont="0" applyFill="0" applyBorder="0" applyAlignment="0" applyProtection="0"/>
  </cellStyleXfs>
  <cellXfs count="189">
    <xf numFmtId="0" fontId="0" fillId="0" borderId="0" xfId="0"/>
    <xf numFmtId="0" fontId="6" fillId="4" borderId="1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5" fillId="0" borderId="0" xfId="0" applyFont="1"/>
    <xf numFmtId="0" fontId="9" fillId="6" borderId="5" xfId="0" applyFont="1" applyFill="1" applyBorder="1" applyAlignment="1">
      <alignment vertical="center" wrapText="1"/>
    </xf>
    <xf numFmtId="0" fontId="1" fillId="0" borderId="0" xfId="0" applyFont="1"/>
    <xf numFmtId="0" fontId="4" fillId="3" borderId="5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0" fillId="0" borderId="0" xfId="0" applyFont="1"/>
    <xf numFmtId="0" fontId="12" fillId="0" borderId="0" xfId="0" applyFont="1"/>
    <xf numFmtId="0" fontId="15" fillId="0" borderId="0" xfId="0" applyFont="1"/>
    <xf numFmtId="0" fontId="16" fillId="5" borderId="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3" fontId="0" fillId="0" borderId="0" xfId="0" applyNumberFormat="1" applyAlignment="1">
      <alignment horizontal="center"/>
    </xf>
    <xf numFmtId="3" fontId="6" fillId="5" borderId="2" xfId="0" applyNumberFormat="1" applyFont="1" applyFill="1" applyBorder="1" applyAlignment="1">
      <alignment horizontal="center" vertical="center" wrapText="1"/>
    </xf>
    <xf numFmtId="0" fontId="16" fillId="5" borderId="2" xfId="0" applyNumberFormat="1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14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wrapText="1" indent="1"/>
    </xf>
    <xf numFmtId="3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 wrapText="1" indent="1"/>
    </xf>
    <xf numFmtId="0" fontId="3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6" borderId="4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vertical="center" wrapText="1"/>
    </xf>
    <xf numFmtId="0" fontId="20" fillId="7" borderId="0" xfId="0" applyFont="1" applyFill="1" applyBorder="1" applyAlignment="1">
      <alignment horizontal="left" vertical="center" wrapText="1"/>
    </xf>
    <xf numFmtId="3" fontId="23" fillId="0" borderId="0" xfId="0" applyNumberFormat="1" applyFont="1" applyAlignment="1">
      <alignment horizontal="center"/>
    </xf>
    <xf numFmtId="0" fontId="5" fillId="3" borderId="5" xfId="0" applyFont="1" applyFill="1" applyBorder="1" applyAlignment="1">
      <alignment vertical="center" wrapText="1"/>
    </xf>
    <xf numFmtId="0" fontId="20" fillId="0" borderId="0" xfId="0" applyFont="1"/>
    <xf numFmtId="0" fontId="20" fillId="7" borderId="0" xfId="0" applyFont="1" applyFill="1" applyBorder="1" applyAlignment="1">
      <alignment vertical="center" wrapText="1"/>
    </xf>
    <xf numFmtId="3" fontId="20" fillId="7" borderId="0" xfId="0" applyNumberFormat="1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center"/>
    </xf>
    <xf numFmtId="0" fontId="20" fillId="8" borderId="6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49" fontId="5" fillId="10" borderId="5" xfId="0" applyNumberFormat="1" applyFont="1" applyFill="1" applyBorder="1" applyAlignment="1">
      <alignment vertical="center" wrapText="1"/>
    </xf>
    <xf numFmtId="4" fontId="5" fillId="3" borderId="5" xfId="0" applyNumberFormat="1" applyFont="1" applyFill="1" applyBorder="1" applyAlignment="1">
      <alignment vertical="center" wrapText="1"/>
    </xf>
    <xf numFmtId="164" fontId="5" fillId="7" borderId="0" xfId="0" applyNumberFormat="1" applyFont="1" applyFill="1" applyBorder="1" applyAlignment="1">
      <alignment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1" fillId="11" borderId="0" xfId="0" applyFont="1" applyFill="1" applyAlignment="1">
      <alignment horizontal="left" wrapText="1" indent="1"/>
    </xf>
    <xf numFmtId="0" fontId="7" fillId="12" borderId="0" xfId="0" applyFont="1" applyFill="1" applyBorder="1" applyAlignment="1">
      <alignment vertical="center" wrapText="1"/>
    </xf>
    <xf numFmtId="3" fontId="7" fillId="12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wrapText="1"/>
    </xf>
    <xf numFmtId="3" fontId="18" fillId="0" borderId="0" xfId="0" applyNumberFormat="1" applyFont="1" applyBorder="1" applyAlignment="1">
      <alignment horizontal="center"/>
    </xf>
    <xf numFmtId="0" fontId="5" fillId="6" borderId="0" xfId="0" applyFont="1" applyFill="1" applyBorder="1" applyAlignment="1">
      <alignment horizontal="left" vertical="center" wrapText="1"/>
    </xf>
    <xf numFmtId="3" fontId="5" fillId="13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wrapText="1" indent="1"/>
    </xf>
    <xf numFmtId="0" fontId="18" fillId="0" borderId="0" xfId="0" applyFont="1" applyBorder="1"/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20" fillId="11" borderId="0" xfId="0" applyFont="1" applyFill="1" applyBorder="1"/>
    <xf numFmtId="0" fontId="5" fillId="7" borderId="0" xfId="0" applyFont="1" applyFill="1" applyBorder="1" applyAlignment="1">
      <alignment vertical="center" wrapText="1"/>
    </xf>
    <xf numFmtId="4" fontId="5" fillId="7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0" fillId="0" borderId="0" xfId="0" applyFont="1" applyBorder="1"/>
    <xf numFmtId="3" fontId="20" fillId="0" borderId="0" xfId="0" applyNumberFormat="1" applyFont="1" applyBorder="1" applyAlignment="1">
      <alignment horizontal="center"/>
    </xf>
    <xf numFmtId="3" fontId="5" fillId="7" borderId="0" xfId="0" applyNumberFormat="1" applyFont="1" applyFill="1" applyBorder="1" applyAlignment="1">
      <alignment horizontal="center" vertical="center" wrapText="1"/>
    </xf>
    <xf numFmtId="0" fontId="20" fillId="13" borderId="0" xfId="0" applyFont="1" applyFill="1" applyBorder="1"/>
    <xf numFmtId="0" fontId="5" fillId="6" borderId="0" xfId="0" applyFont="1" applyFill="1" applyBorder="1" applyAlignment="1">
      <alignment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22" fillId="0" borderId="0" xfId="0" applyFont="1" applyBorder="1"/>
    <xf numFmtId="0" fontId="24" fillId="3" borderId="5" xfId="0" applyFont="1" applyFill="1" applyBorder="1" applyAlignment="1">
      <alignment vertical="center" wrapText="1"/>
    </xf>
    <xf numFmtId="0" fontId="20" fillId="14" borderId="6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6" fillId="0" borderId="0" xfId="0" applyFont="1"/>
    <xf numFmtId="0" fontId="30" fillId="0" borderId="0" xfId="0" applyFont="1"/>
    <xf numFmtId="0" fontId="11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9" fillId="10" borderId="0" xfId="0" applyFont="1" applyFill="1" applyBorder="1" applyAlignment="1">
      <alignment vertical="center"/>
    </xf>
    <xf numFmtId="0" fontId="28" fillId="10" borderId="0" xfId="0" applyFont="1" applyFill="1"/>
    <xf numFmtId="0" fontId="0" fillId="10" borderId="0" xfId="0" applyFill="1"/>
    <xf numFmtId="0" fontId="32" fillId="0" borderId="0" xfId="0" applyFont="1"/>
    <xf numFmtId="0" fontId="33" fillId="0" borderId="0" xfId="0" applyFont="1"/>
    <xf numFmtId="0" fontId="20" fillId="6" borderId="0" xfId="0" applyFont="1" applyFill="1" applyBorder="1" applyAlignment="1">
      <alignment horizontal="left" vertical="center" wrapText="1"/>
    </xf>
    <xf numFmtId="0" fontId="5" fillId="11" borderId="0" xfId="0" applyFont="1" applyFill="1" applyBorder="1" applyAlignment="1">
      <alignment horizontal="center" wrapText="1"/>
    </xf>
    <xf numFmtId="4" fontId="20" fillId="7" borderId="0" xfId="0" applyNumberFormat="1" applyFont="1" applyFill="1" applyBorder="1" applyAlignment="1">
      <alignment vertical="center" wrapText="1"/>
    </xf>
    <xf numFmtId="0" fontId="20" fillId="6" borderId="0" xfId="0" applyFont="1" applyFill="1" applyBorder="1" applyAlignment="1">
      <alignment horizontal="left" vertical="center" wrapText="1"/>
    </xf>
    <xf numFmtId="0" fontId="5" fillId="6" borderId="0" xfId="0" applyFont="1" applyFill="1" applyBorder="1" applyAlignment="1">
      <alignment horizontal="left" vertical="center" wrapText="1"/>
    </xf>
    <xf numFmtId="3" fontId="5" fillId="3" borderId="0" xfId="0" applyNumberFormat="1" applyFont="1" applyFill="1" applyBorder="1" applyAlignment="1">
      <alignment horizontal="center" vertical="center" wrapText="1"/>
    </xf>
    <xf numFmtId="0" fontId="18" fillId="12" borderId="0" xfId="0" applyFont="1" applyFill="1" applyBorder="1"/>
    <xf numFmtId="0" fontId="5" fillId="12" borderId="0" xfId="0" applyFont="1" applyFill="1" applyBorder="1" applyAlignment="1">
      <alignment horizontal="center" vertical="center" wrapText="1"/>
    </xf>
    <xf numFmtId="3" fontId="5" fillId="12" borderId="0" xfId="0" applyNumberFormat="1" applyFont="1" applyFill="1" applyBorder="1" applyAlignment="1">
      <alignment horizontal="center"/>
    </xf>
    <xf numFmtId="3" fontId="18" fillId="12" borderId="0" xfId="0" applyNumberFormat="1" applyFont="1" applyFill="1" applyBorder="1" applyAlignment="1">
      <alignment horizontal="center"/>
    </xf>
    <xf numFmtId="0" fontId="18" fillId="12" borderId="0" xfId="0" applyFont="1" applyFill="1" applyBorder="1" applyAlignment="1">
      <alignment horizontal="left" wrapText="1" indent="1"/>
    </xf>
    <xf numFmtId="0" fontId="20" fillId="12" borderId="0" xfId="0" applyFont="1" applyFill="1" applyBorder="1" applyAlignment="1">
      <alignment vertical="center" wrapText="1"/>
    </xf>
    <xf numFmtId="3" fontId="20" fillId="3" borderId="0" xfId="0" applyNumberFormat="1" applyFont="1" applyFill="1" applyBorder="1" applyAlignment="1">
      <alignment horizontal="center"/>
    </xf>
    <xf numFmtId="3" fontId="20" fillId="14" borderId="6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3" fontId="5" fillId="7" borderId="5" xfId="0" applyNumberFormat="1" applyFont="1" applyFill="1" applyBorder="1" applyAlignment="1">
      <alignment horizontal="center" vertical="center" wrapText="1"/>
    </xf>
    <xf numFmtId="3" fontId="20" fillId="8" borderId="6" xfId="0" applyNumberFormat="1" applyFont="1" applyFill="1" applyBorder="1" applyAlignment="1">
      <alignment horizontal="center" vertical="center" wrapText="1"/>
    </xf>
    <xf numFmtId="3" fontId="20" fillId="7" borderId="6" xfId="0" applyNumberFormat="1" applyFont="1" applyFill="1" applyBorder="1" applyAlignment="1">
      <alignment horizontal="center" vertical="center" wrapText="1"/>
    </xf>
    <xf numFmtId="3" fontId="5" fillId="7" borderId="0" xfId="0" applyNumberFormat="1" applyFont="1" applyFill="1" applyBorder="1" applyAlignment="1">
      <alignment vertical="center" wrapText="1"/>
    </xf>
    <xf numFmtId="3" fontId="20" fillId="7" borderId="0" xfId="0" applyNumberFormat="1" applyFont="1" applyFill="1" applyBorder="1" applyAlignment="1">
      <alignment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20" fillId="11" borderId="0" xfId="0" applyFont="1" applyFill="1" applyBorder="1" applyAlignment="1">
      <alignment horizontal="left"/>
    </xf>
    <xf numFmtId="0" fontId="20" fillId="6" borderId="0" xfId="0" applyFont="1" applyFill="1" applyBorder="1" applyAlignment="1">
      <alignment horizontal="left" vertical="center" wrapText="1"/>
    </xf>
    <xf numFmtId="0" fontId="20" fillId="11" borderId="0" xfId="0" applyFont="1" applyFill="1" applyBorder="1" applyAlignment="1">
      <alignment horizontal="left" vertical="center" wrapText="1"/>
    </xf>
    <xf numFmtId="0" fontId="25" fillId="3" borderId="0" xfId="1" applyNumberFormat="1" applyFont="1" applyFill="1" applyBorder="1" applyAlignment="1">
      <alignment horizontal="left" wrapText="1"/>
    </xf>
    <xf numFmtId="14" fontId="25" fillId="3" borderId="0" xfId="1" applyNumberFormat="1" applyFont="1" applyFill="1" applyBorder="1" applyAlignment="1">
      <alignment horizontal="left" wrapText="1"/>
    </xf>
    <xf numFmtId="0" fontId="5" fillId="6" borderId="0" xfId="0" applyFont="1" applyFill="1" applyBorder="1" applyAlignment="1">
      <alignment horizontal="left" vertical="center" wrapText="1"/>
    </xf>
    <xf numFmtId="3" fontId="8" fillId="4" borderId="3" xfId="0" applyNumberFormat="1" applyFont="1" applyFill="1" applyBorder="1" applyAlignment="1">
      <alignment horizontal="center" vertical="center" wrapText="1"/>
    </xf>
    <xf numFmtId="3" fontId="8" fillId="4" borderId="0" xfId="0" applyNumberFormat="1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left" vertical="center" wrapText="1"/>
    </xf>
    <xf numFmtId="0" fontId="20" fillId="14" borderId="6" xfId="0" applyFont="1" applyFill="1" applyBorder="1" applyAlignment="1">
      <alignment horizontal="left" vertical="center" wrapText="1"/>
    </xf>
    <xf numFmtId="0" fontId="20" fillId="6" borderId="6" xfId="0" applyFont="1" applyFill="1" applyBorder="1" applyAlignment="1">
      <alignment horizontal="left" vertical="center" wrapText="1"/>
    </xf>
    <xf numFmtId="0" fontId="20" fillId="8" borderId="4" xfId="0" applyFont="1" applyFill="1" applyBorder="1" applyAlignment="1">
      <alignment horizontal="left" vertical="center" wrapText="1"/>
    </xf>
    <xf numFmtId="0" fontId="20" fillId="8" borderId="6" xfId="0" applyFont="1" applyFill="1" applyBorder="1" applyAlignment="1">
      <alignment horizontal="left" vertical="center" wrapText="1"/>
    </xf>
    <xf numFmtId="0" fontId="5" fillId="9" borderId="5" xfId="0" applyFont="1" applyFill="1" applyBorder="1" applyAlignment="1">
      <alignment horizontal="left" vertical="center" wrapText="1"/>
    </xf>
    <xf numFmtId="0" fontId="4" fillId="0" borderId="0" xfId="0" applyFont="1"/>
    <xf numFmtId="0" fontId="9" fillId="0" borderId="0" xfId="0" applyFont="1" applyAlignment="1">
      <alignment vertical="center"/>
    </xf>
    <xf numFmtId="165" fontId="35" fillId="3" borderId="7" xfId="0" applyNumberFormat="1" applyFont="1" applyFill="1" applyBorder="1" applyAlignment="1">
      <alignment horizontal="center" vertical="center"/>
    </xf>
    <xf numFmtId="49" fontId="9" fillId="6" borderId="5" xfId="0" applyNumberFormat="1" applyFont="1" applyFill="1" applyBorder="1" applyAlignment="1">
      <alignment vertical="center" wrapText="1"/>
    </xf>
    <xf numFmtId="0" fontId="36" fillId="15" borderId="8" xfId="0" applyFont="1" applyFill="1" applyBorder="1" applyAlignment="1">
      <alignment horizontal="left" vertical="center" wrapText="1"/>
    </xf>
    <xf numFmtId="0" fontId="36" fillId="15" borderId="9" xfId="0" applyFont="1" applyFill="1" applyBorder="1" applyAlignment="1">
      <alignment horizontal="left" vertical="center" wrapText="1"/>
    </xf>
    <xf numFmtId="0" fontId="36" fillId="15" borderId="10" xfId="0" applyFont="1" applyFill="1" applyBorder="1" applyAlignment="1">
      <alignment horizontal="left" vertical="center" wrapText="1"/>
    </xf>
    <xf numFmtId="0" fontId="37" fillId="16" borderId="8" xfId="0" applyFont="1" applyFill="1" applyBorder="1" applyAlignment="1">
      <alignment horizontal="left" vertical="center" wrapText="1"/>
    </xf>
    <xf numFmtId="0" fontId="37" fillId="16" borderId="9" xfId="0" applyFont="1" applyFill="1" applyBorder="1" applyAlignment="1">
      <alignment horizontal="left" vertical="center" wrapText="1"/>
    </xf>
    <xf numFmtId="0" fontId="37" fillId="16" borderId="10" xfId="0" applyFont="1" applyFill="1" applyBorder="1" applyAlignment="1">
      <alignment horizontal="left" vertical="center" wrapText="1"/>
    </xf>
    <xf numFmtId="0" fontId="4" fillId="0" borderId="11" xfId="0" applyFont="1" applyBorder="1"/>
    <xf numFmtId="0" fontId="4" fillId="0" borderId="12" xfId="0" applyFont="1" applyBorder="1"/>
    <xf numFmtId="3" fontId="7" fillId="17" borderId="13" xfId="0" applyNumberFormat="1" applyFont="1" applyFill="1" applyBorder="1" applyAlignment="1">
      <alignment horizontal="center" vertical="center" wrapText="1"/>
    </xf>
    <xf numFmtId="0" fontId="7" fillId="17" borderId="6" xfId="0" applyFont="1" applyFill="1" applyBorder="1" applyAlignment="1">
      <alignment vertical="center" wrapText="1"/>
    </xf>
    <xf numFmtId="166" fontId="35" fillId="3" borderId="7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wrapText="1" indent="1"/>
    </xf>
    <xf numFmtId="165" fontId="35" fillId="3" borderId="14" xfId="0" applyNumberFormat="1" applyFont="1" applyFill="1" applyBorder="1" applyAlignment="1">
      <alignment horizontal="center" vertical="center"/>
    </xf>
    <xf numFmtId="0" fontId="36" fillId="15" borderId="9" xfId="0" applyFont="1" applyFill="1" applyBorder="1" applyAlignment="1">
      <alignment vertical="center" wrapText="1"/>
    </xf>
    <xf numFmtId="0" fontId="36" fillId="15" borderId="10" xfId="0" applyFont="1" applyFill="1" applyBorder="1" applyAlignment="1">
      <alignment vertical="center" wrapText="1"/>
    </xf>
    <xf numFmtId="0" fontId="37" fillId="16" borderId="9" xfId="0" applyFont="1" applyFill="1" applyBorder="1" applyAlignment="1">
      <alignment vertical="center"/>
    </xf>
    <xf numFmtId="0" fontId="37" fillId="16" borderId="10" xfId="0" applyFont="1" applyFill="1" applyBorder="1" applyAlignment="1">
      <alignment vertical="center"/>
    </xf>
    <xf numFmtId="0" fontId="4" fillId="0" borderId="15" xfId="0" applyFont="1" applyBorder="1"/>
    <xf numFmtId="9" fontId="35" fillId="3" borderId="16" xfId="4" applyFont="1" applyFill="1" applyBorder="1" applyAlignment="1">
      <alignment horizontal="center" vertical="center"/>
    </xf>
    <xf numFmtId="0" fontId="37" fillId="16" borderId="9" xfId="0" applyFont="1" applyFill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166" fontId="35" fillId="3" borderId="17" xfId="0" applyNumberFormat="1" applyFont="1" applyFill="1" applyBorder="1" applyAlignment="1">
      <alignment horizontal="center" vertical="center"/>
    </xf>
    <xf numFmtId="49" fontId="9" fillId="6" borderId="18" xfId="0" applyNumberFormat="1" applyFont="1" applyFill="1" applyBorder="1" applyAlignment="1">
      <alignment vertical="center" wrapText="1"/>
    </xf>
    <xf numFmtId="166" fontId="38" fillId="3" borderId="7" xfId="0" applyNumberFormat="1" applyFont="1" applyFill="1" applyBorder="1" applyAlignment="1">
      <alignment horizontal="left" vertical="center"/>
    </xf>
    <xf numFmtId="0" fontId="36" fillId="15" borderId="19" xfId="0" applyFont="1" applyFill="1" applyBorder="1" applyAlignment="1">
      <alignment vertical="center" wrapText="1"/>
    </xf>
    <xf numFmtId="0" fontId="36" fillId="15" borderId="14" xfId="0" applyFont="1" applyFill="1" applyBorder="1" applyAlignment="1">
      <alignment vertical="center" wrapText="1"/>
    </xf>
    <xf numFmtId="0" fontId="38" fillId="2" borderId="0" xfId="0" applyFont="1" applyFill="1" applyAlignment="1">
      <alignment vertical="center"/>
    </xf>
    <xf numFmtId="0" fontId="4" fillId="0" borderId="0" xfId="0" applyFont="1" applyAlignment="1">
      <alignment horizontal="left" wrapText="1" indent="1"/>
    </xf>
    <xf numFmtId="3" fontId="4" fillId="0" borderId="0" xfId="0" applyNumberFormat="1" applyFont="1" applyAlignment="1">
      <alignment horizontal="center"/>
    </xf>
    <xf numFmtId="0" fontId="4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6" fontId="7" fillId="18" borderId="7" xfId="3" applyNumberFormat="1" applyFont="1" applyFill="1" applyBorder="1" applyAlignment="1">
      <alignment horizontal="right" vertical="center" wrapText="1"/>
    </xf>
    <xf numFmtId="0" fontId="7" fillId="18" borderId="7" xfId="0" applyFont="1" applyFill="1" applyBorder="1" applyAlignment="1">
      <alignment horizontal="left" vertical="center" wrapText="1"/>
    </xf>
    <xf numFmtId="0" fontId="7" fillId="18" borderId="7" xfId="0" applyFont="1" applyFill="1" applyBorder="1" applyAlignment="1">
      <alignment vertical="center" wrapText="1"/>
    </xf>
    <xf numFmtId="6" fontId="35" fillId="3" borderId="20" xfId="3" applyNumberFormat="1" applyFont="1" applyFill="1" applyBorder="1" applyAlignment="1" applyProtection="1">
      <alignment horizontal="right" vertical="center" wrapText="1"/>
      <protection locked="0"/>
    </xf>
    <xf numFmtId="6" fontId="35" fillId="18" borderId="20" xfId="3" applyNumberFormat="1" applyFont="1" applyFill="1" applyBorder="1" applyAlignment="1" applyProtection="1">
      <alignment horizontal="right" vertical="center" wrapText="1"/>
      <protection locked="0"/>
    </xf>
    <xf numFmtId="6" fontId="35" fillId="3" borderId="20" xfId="3" applyNumberFormat="1" applyFont="1" applyFill="1" applyBorder="1" applyAlignment="1" applyProtection="1">
      <alignment horizontal="left" vertical="center" wrapText="1"/>
      <protection locked="0"/>
    </xf>
    <xf numFmtId="0" fontId="4" fillId="3" borderId="7" xfId="0" applyFont="1" applyFill="1" applyBorder="1" applyAlignment="1">
      <alignment vertical="center" wrapText="1"/>
    </xf>
    <xf numFmtId="6" fontId="35" fillId="7" borderId="20" xfId="3" applyNumberFormat="1" applyFont="1" applyFill="1" applyBorder="1" applyAlignment="1" applyProtection="1">
      <alignment horizontal="right" vertical="center" wrapText="1"/>
      <protection locked="0"/>
    </xf>
    <xf numFmtId="6" fontId="35" fillId="7" borderId="20" xfId="3" applyNumberFormat="1" applyFont="1" applyFill="1" applyBorder="1" applyAlignment="1" applyProtection="1">
      <alignment horizontal="left" vertical="center" wrapText="1"/>
      <protection locked="0"/>
    </xf>
    <xf numFmtId="0" fontId="4" fillId="7" borderId="7" xfId="0" applyFont="1" applyFill="1" applyBorder="1" applyAlignment="1">
      <alignment vertical="center" wrapText="1"/>
    </xf>
    <xf numFmtId="0" fontId="36" fillId="11" borderId="0" xfId="0" applyFont="1" applyFill="1" applyAlignment="1">
      <alignment horizontal="center" vertical="center" wrapText="1"/>
    </xf>
    <xf numFmtId="0" fontId="36" fillId="15" borderId="0" xfId="0" applyFont="1" applyFill="1" applyAlignment="1">
      <alignment horizontal="left" vertical="center" wrapText="1"/>
    </xf>
    <xf numFmtId="0" fontId="36" fillId="15" borderId="21" xfId="0" applyFont="1" applyFill="1" applyBorder="1" applyAlignment="1">
      <alignment vertical="center" wrapText="1"/>
    </xf>
    <xf numFmtId="0" fontId="7" fillId="12" borderId="0" xfId="0" applyFont="1" applyFill="1" applyAlignment="1">
      <alignment horizontal="right" vertical="center" wrapText="1"/>
    </xf>
    <xf numFmtId="0" fontId="9" fillId="12" borderId="0" xfId="0" applyFont="1" applyFill="1" applyAlignment="1">
      <alignment horizontal="left" vertical="center"/>
    </xf>
    <xf numFmtId="0" fontId="4" fillId="12" borderId="0" xfId="0" applyFont="1" applyFill="1" applyAlignment="1">
      <alignment horizontal="left" vertical="center" wrapText="1"/>
    </xf>
    <xf numFmtId="0" fontId="4" fillId="12" borderId="7" xfId="0" applyFont="1" applyFill="1" applyBorder="1" applyAlignment="1">
      <alignment vertical="center" wrapText="1"/>
    </xf>
    <xf numFmtId="6" fontId="41" fillId="3" borderId="20" xfId="3" applyNumberFormat="1" applyFont="1" applyFill="1" applyBorder="1" applyAlignment="1" applyProtection="1">
      <alignment horizontal="left" vertical="center" wrapText="1"/>
      <protection locked="0"/>
    </xf>
    <xf numFmtId="3" fontId="9" fillId="0" borderId="0" xfId="0" applyNumberFormat="1" applyFont="1" applyAlignment="1">
      <alignment horizontal="left"/>
    </xf>
    <xf numFmtId="0" fontId="4" fillId="12" borderId="20" xfId="0" applyFont="1" applyFill="1" applyBorder="1" applyAlignment="1">
      <alignment horizontal="left" vertical="center" wrapText="1"/>
    </xf>
    <xf numFmtId="0" fontId="36" fillId="15" borderId="0" xfId="0" applyFont="1" applyFill="1" applyAlignment="1">
      <alignment vertical="center" wrapText="1"/>
    </xf>
    <xf numFmtId="3" fontId="42" fillId="14" borderId="0" xfId="0" applyNumberFormat="1" applyFont="1" applyFill="1" applyAlignment="1">
      <alignment horizontal="left"/>
    </xf>
    <xf numFmtId="3" fontId="42" fillId="0" borderId="0" xfId="0" applyNumberFormat="1" applyFont="1" applyAlignment="1">
      <alignment horizontal="left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18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11" fillId="0" borderId="0" xfId="0" applyFont="1" applyAlignment="1">
      <alignment horizontal="left"/>
    </xf>
  </cellXfs>
  <cellStyles count="5">
    <cellStyle name="Currency" xfId="3" builtinId="4"/>
    <cellStyle name="Currency 2" xfId="2" xr:uid="{00000000-0005-0000-0000-000002000000}"/>
    <cellStyle name="Normal" xfId="0" builtinId="0"/>
    <cellStyle name="Normal 2" xfId="1" xr:uid="{00000000-0005-0000-0000-000004000000}"/>
    <cellStyle name="Percent" xfId="4" builtinId="5"/>
  </cellStyles>
  <dxfs count="6"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FFDD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0</xdr:row>
      <xdr:rowOff>323852</xdr:rowOff>
    </xdr:from>
    <xdr:to>
      <xdr:col>9</xdr:col>
      <xdr:colOff>152400</xdr:colOff>
      <xdr:row>2</xdr:row>
      <xdr:rowOff>76201</xdr:rowOff>
    </xdr:to>
    <xdr:sp macro="" textlink="">
      <xdr:nvSpPr>
        <xdr:cNvPr id="5" name="Callout: Line with No Border 4">
          <a:extLst>
            <a:ext uri="{FF2B5EF4-FFF2-40B4-BE49-F238E27FC236}">
              <a16:creationId xmlns:a16="http://schemas.microsoft.com/office/drawing/2014/main" id="{67886FF9-3EE6-45A4-ADF3-6098D539C3A4}"/>
            </a:ext>
          </a:extLst>
        </xdr:cNvPr>
        <xdr:cNvSpPr/>
      </xdr:nvSpPr>
      <xdr:spPr>
        <a:xfrm flipH="1">
          <a:off x="5324475" y="323852"/>
          <a:ext cx="4362450" cy="352424"/>
        </a:xfrm>
        <a:prstGeom prst="callout1">
          <a:avLst>
            <a:gd name="adj1" fmla="val 116233"/>
            <a:gd name="adj2" fmla="val -2438"/>
            <a:gd name="adj3" fmla="val 72120"/>
            <a:gd name="adj4" fmla="val -2232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AU" sz="1100" b="0">
              <a:solidFill>
                <a:sysClr val="windowText" lastClr="000000"/>
              </a:solidFill>
            </a:rPr>
            <a:t>Note:  The figures in this</a:t>
          </a:r>
          <a:r>
            <a:rPr lang="en-AU" sz="1100" b="0" baseline="0">
              <a:solidFill>
                <a:sysClr val="windowText" lastClr="000000"/>
              </a:solidFill>
            </a:rPr>
            <a:t> spreadsheet </a:t>
          </a:r>
          <a:r>
            <a:rPr lang="en-AU" sz="1100" b="0">
              <a:solidFill>
                <a:sysClr val="windowText" lastClr="000000"/>
              </a:solidFill>
            </a:rPr>
            <a:t>are provided</a:t>
          </a:r>
          <a:r>
            <a:rPr lang="en-AU" sz="1100" b="0" baseline="0">
              <a:solidFill>
                <a:sysClr val="windowText" lastClr="000000"/>
              </a:solidFill>
            </a:rPr>
            <a:t> as an example only!</a:t>
          </a:r>
          <a:endParaRPr lang="en-AU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1209674</xdr:colOff>
      <xdr:row>11</xdr:row>
      <xdr:rowOff>19049</xdr:rowOff>
    </xdr:from>
    <xdr:to>
      <xdr:col>3</xdr:col>
      <xdr:colOff>561973</xdr:colOff>
      <xdr:row>12</xdr:row>
      <xdr:rowOff>200025</xdr:rowOff>
    </xdr:to>
    <xdr:sp macro="" textlink="">
      <xdr:nvSpPr>
        <xdr:cNvPr id="3" name="Callout: Line with No Border 2">
          <a:extLst>
            <a:ext uri="{FF2B5EF4-FFF2-40B4-BE49-F238E27FC236}">
              <a16:creationId xmlns:a16="http://schemas.microsoft.com/office/drawing/2014/main" id="{46E5B8EF-8728-4E40-A826-5CDA9F73A675}"/>
            </a:ext>
          </a:extLst>
        </xdr:cNvPr>
        <xdr:cNvSpPr/>
      </xdr:nvSpPr>
      <xdr:spPr>
        <a:xfrm flipH="1">
          <a:off x="1476374" y="3267074"/>
          <a:ext cx="2628899" cy="514351"/>
        </a:xfrm>
        <a:prstGeom prst="callout1">
          <a:avLst>
            <a:gd name="adj1" fmla="val -16200"/>
            <a:gd name="adj2" fmla="val 16928"/>
            <a:gd name="adj3" fmla="val -68105"/>
            <a:gd name="adj4" fmla="val 4473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AU" sz="1100" b="0">
              <a:solidFill>
                <a:sysClr val="windowText" lastClr="000000"/>
              </a:solidFill>
            </a:rPr>
            <a:t>You may adjust this figure ac</a:t>
          </a:r>
          <a:r>
            <a:rPr lang="en-AU" sz="1100" b="0" baseline="0">
              <a:solidFill>
                <a:sysClr val="windowText" lastClr="000000"/>
              </a:solidFill>
            </a:rPr>
            <a:t>cording to operational assumptions for the project.  </a:t>
          </a:r>
          <a:endParaRPr lang="en-AU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1509993</xdr:colOff>
      <xdr:row>13</xdr:row>
      <xdr:rowOff>324971</xdr:rowOff>
    </xdr:from>
    <xdr:to>
      <xdr:col>8</xdr:col>
      <xdr:colOff>45142</xdr:colOff>
      <xdr:row>14</xdr:row>
      <xdr:rowOff>309487</xdr:rowOff>
    </xdr:to>
    <xdr:sp macro="" textlink="">
      <xdr:nvSpPr>
        <xdr:cNvPr id="6" name="Callout: Line with No Border 5">
          <a:extLst>
            <a:ext uri="{FF2B5EF4-FFF2-40B4-BE49-F238E27FC236}">
              <a16:creationId xmlns:a16="http://schemas.microsoft.com/office/drawing/2014/main" id="{6E229824-7400-4B10-A06A-B44095DD7B8E}"/>
            </a:ext>
          </a:extLst>
        </xdr:cNvPr>
        <xdr:cNvSpPr/>
      </xdr:nvSpPr>
      <xdr:spPr>
        <a:xfrm flipH="1">
          <a:off x="6810375" y="4291853"/>
          <a:ext cx="2042591" cy="320693"/>
        </a:xfrm>
        <a:prstGeom prst="callout1">
          <a:avLst>
            <a:gd name="adj1" fmla="val -8918"/>
            <a:gd name="adj2" fmla="val 20274"/>
            <a:gd name="adj3" fmla="val -440678"/>
            <a:gd name="adj4" fmla="val -18350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AU" sz="1100" b="0">
              <a:solidFill>
                <a:sysClr val="windowText" lastClr="000000"/>
              </a:solidFill>
            </a:rPr>
            <a:t>Insert co-funding contributions</a:t>
          </a:r>
          <a:r>
            <a:rPr lang="en-AU" sz="1100" b="0" baseline="0">
              <a:solidFill>
                <a:sysClr val="windowText" lastClr="000000"/>
              </a:solidFill>
            </a:rPr>
            <a:t> </a:t>
          </a:r>
          <a:endParaRPr lang="en-AU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134470</xdr:colOff>
      <xdr:row>14</xdr:row>
      <xdr:rowOff>0</xdr:rowOff>
    </xdr:from>
    <xdr:to>
      <xdr:col>9</xdr:col>
      <xdr:colOff>672351</xdr:colOff>
      <xdr:row>14</xdr:row>
      <xdr:rowOff>320693</xdr:rowOff>
    </xdr:to>
    <xdr:sp macro="" textlink="">
      <xdr:nvSpPr>
        <xdr:cNvPr id="7" name="Callout: Line with No Border 6">
          <a:extLst>
            <a:ext uri="{FF2B5EF4-FFF2-40B4-BE49-F238E27FC236}">
              <a16:creationId xmlns:a16="http://schemas.microsoft.com/office/drawing/2014/main" id="{C57AFDB1-A259-4868-9184-8A6044C8C782}"/>
            </a:ext>
          </a:extLst>
        </xdr:cNvPr>
        <xdr:cNvSpPr/>
      </xdr:nvSpPr>
      <xdr:spPr>
        <a:xfrm flipH="1">
          <a:off x="8942294" y="4303059"/>
          <a:ext cx="1266263" cy="320693"/>
        </a:xfrm>
        <a:prstGeom prst="callout1">
          <a:avLst>
            <a:gd name="adj1" fmla="val -8918"/>
            <a:gd name="adj2" fmla="val 20274"/>
            <a:gd name="adj3" fmla="val -24859"/>
            <a:gd name="adj4" fmla="val 14258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AU" sz="1100" b="0">
              <a:solidFill>
                <a:sysClr val="windowText" lastClr="000000"/>
              </a:solidFill>
            </a:rPr>
            <a:t>Maximum</a:t>
          </a:r>
          <a:r>
            <a:rPr lang="en-AU" sz="1100" b="0" baseline="0">
              <a:solidFill>
                <a:sysClr val="windowText" lastClr="000000"/>
              </a:solidFill>
            </a:rPr>
            <a:t>  50% </a:t>
          </a:r>
          <a:endParaRPr lang="en-AU" sz="1100" b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19</xdr:row>
      <xdr:rowOff>95250</xdr:rowOff>
    </xdr:from>
    <xdr:to>
      <xdr:col>3</xdr:col>
      <xdr:colOff>464343</xdr:colOff>
      <xdr:row>27</xdr:row>
      <xdr:rowOff>119062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A8A95E5-495A-4086-A157-6903A4E7FAE2}"/>
            </a:ext>
          </a:extLst>
        </xdr:cNvPr>
        <xdr:cNvSpPr txBox="1"/>
      </xdr:nvSpPr>
      <xdr:spPr>
        <a:xfrm>
          <a:off x="1914525" y="5417344"/>
          <a:ext cx="3240881" cy="1452562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Unit measures (examples)</a:t>
          </a:r>
          <a:r>
            <a:rPr lang="en-AU" sz="1100" baseline="0"/>
            <a:t>:</a:t>
          </a:r>
        </a:p>
        <a:p>
          <a:endParaRPr lang="en-AU" sz="1100" baseline="0"/>
        </a:p>
        <a:p>
          <a:r>
            <a:rPr lang="en-AU" sz="1100" baseline="0"/>
            <a:t>Tonnes per annum (tpa)</a:t>
          </a:r>
        </a:p>
        <a:p>
          <a:r>
            <a:rPr lang="en-AU" sz="1100" baseline="0"/>
            <a:t>Litres per annum (Lpa)</a:t>
          </a:r>
        </a:p>
        <a:p>
          <a:r>
            <a:rPr lang="en-AU" sz="1100" baseline="0"/>
            <a:t>Million litres per annnum (MLpa) </a:t>
          </a:r>
        </a:p>
        <a:p>
          <a:endParaRPr lang="en-AU" sz="1100" baseline="0"/>
        </a:p>
        <a:p>
          <a:r>
            <a:rPr lang="en-AU" sz="1100" baseline="0"/>
            <a:t>Use other measures as required for your project. </a:t>
          </a:r>
          <a:endParaRPr lang="en-AU" sz="1100"/>
        </a:p>
      </xdr:txBody>
    </xdr:sp>
    <xdr:clientData/>
  </xdr:twoCellAnchor>
  <xdr:twoCellAnchor>
    <xdr:from>
      <xdr:col>6</xdr:col>
      <xdr:colOff>619124</xdr:colOff>
      <xdr:row>7</xdr:row>
      <xdr:rowOff>180975</xdr:rowOff>
    </xdr:from>
    <xdr:to>
      <xdr:col>11</xdr:col>
      <xdr:colOff>180974</xdr:colOff>
      <xdr:row>9</xdr:row>
      <xdr:rowOff>123826</xdr:rowOff>
    </xdr:to>
    <xdr:sp macro="" textlink="">
      <xdr:nvSpPr>
        <xdr:cNvPr id="4" name="Callout: Line with No Border 3">
          <a:extLst>
            <a:ext uri="{FF2B5EF4-FFF2-40B4-BE49-F238E27FC236}">
              <a16:creationId xmlns:a16="http://schemas.microsoft.com/office/drawing/2014/main" id="{D06A51EC-3829-49FA-85F7-AFB050C9B785}"/>
            </a:ext>
          </a:extLst>
        </xdr:cNvPr>
        <xdr:cNvSpPr/>
      </xdr:nvSpPr>
      <xdr:spPr>
        <a:xfrm flipH="1">
          <a:off x="7515224" y="2171700"/>
          <a:ext cx="3228975" cy="514351"/>
        </a:xfrm>
        <a:prstGeom prst="callout1">
          <a:avLst>
            <a:gd name="adj1" fmla="val 59726"/>
            <a:gd name="adj2" fmla="val 102435"/>
            <a:gd name="adj3" fmla="val -195883"/>
            <a:gd name="adj4" fmla="val 96502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AU" sz="1100" b="0">
              <a:solidFill>
                <a:sysClr val="windowText" lastClr="000000"/>
              </a:solidFill>
            </a:rPr>
            <a:t>You may adjust</a:t>
          </a:r>
          <a:r>
            <a:rPr lang="en-AU" sz="1100" b="0" baseline="0">
              <a:solidFill>
                <a:sysClr val="windowText" lastClr="000000"/>
              </a:solidFill>
            </a:rPr>
            <a:t> this 15 year timeframe according to the operational assumptions for the project.  </a:t>
          </a:r>
          <a:endParaRPr lang="en-AU" sz="1100" b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9654</xdr:colOff>
      <xdr:row>16</xdr:row>
      <xdr:rowOff>274478</xdr:rowOff>
    </xdr:from>
    <xdr:ext cx="4143375" cy="400118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9321" y="5333311"/>
          <a:ext cx="4143375" cy="4001189"/>
        </a:xfrm>
        <a:prstGeom prst="rect">
          <a:avLst/>
        </a:prstGeom>
        <a:solidFill>
          <a:schemeClr val="accent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spcAft>
              <a:spcPts val="0"/>
            </a:spcAft>
          </a:pPr>
          <a:r>
            <a:rPr lang="en-AU" sz="900" b="1">
              <a:effectLst/>
              <a:latin typeface="+mn-lt"/>
              <a:ea typeface="Times New Roman" panose="02020603050405020304" pitchFamily="18" charset="0"/>
              <a:cs typeface="Arial" panose="020B0604020202020204" pitchFamily="34" charset="0"/>
            </a:rPr>
            <a:t>Ineligible Project </a:t>
          </a:r>
          <a:r>
            <a:rPr lang="en-AU" sz="900" b="1">
              <a:solidFill>
                <a:schemeClr val="tx1"/>
              </a:solidFill>
              <a:effectLst/>
              <a:latin typeface="+mn-lt"/>
              <a:ea typeface="Times New Roman" panose="02020603050405020304" pitchFamily="18" charset="0"/>
              <a:cs typeface="Arial" panose="020B0604020202020204" pitchFamily="34" charset="0"/>
            </a:rPr>
            <a:t>Costs - Refer to section 3.3 of the Guidelines </a:t>
          </a:r>
        </a:p>
        <a:p>
          <a:pPr>
            <a:spcAft>
              <a:spcPts val="0"/>
            </a:spcAft>
          </a:pPr>
          <a:endParaRPr lang="en-AU" sz="900">
            <a:effectLst/>
            <a:latin typeface="+mn-lt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en-AU" sz="900">
              <a:effectLst/>
              <a:latin typeface="+mn-lt"/>
              <a:ea typeface="Times New Roman" panose="02020603050405020304" pitchFamily="18" charset="0"/>
              <a:cs typeface="Arial" panose="020B0604020202020204" pitchFamily="34" charset="0"/>
            </a:rPr>
            <a:t>The following items will not be funded and should be excluded from the estimate of eligible project costs for co-funding: </a:t>
          </a:r>
        </a:p>
        <a:p>
          <a:pPr marL="171450" indent="-171450">
            <a:spcAft>
              <a:spcPts val="0"/>
            </a:spcAft>
            <a:buFont typeface="Arial" panose="020B0604020202020204" pitchFamily="34" charset="0"/>
            <a:buChar char="•"/>
          </a:pPr>
          <a:r>
            <a:rPr lang="en-AU" sz="900">
              <a:effectLst/>
              <a:latin typeface="+mn-lt"/>
              <a:ea typeface="Times New Roman" panose="02020603050405020304" pitchFamily="18" charset="0"/>
              <a:cs typeface="Arial" panose="020B0604020202020204" pitchFamily="34" charset="0"/>
            </a:rPr>
            <a:t>project development costs such as options analyses, feasibility studies, business case development and due diligence</a:t>
          </a:r>
        </a:p>
        <a:p>
          <a:pPr marL="171450" indent="-171450">
            <a:spcAft>
              <a:spcPts val="0"/>
            </a:spcAft>
            <a:buFont typeface="Arial" panose="020B0604020202020204" pitchFamily="34" charset="0"/>
            <a:buChar char="•"/>
          </a:pPr>
          <a:r>
            <a:rPr lang="en-AU" sz="900">
              <a:effectLst/>
              <a:latin typeface="+mn-lt"/>
              <a:ea typeface="Times New Roman" panose="02020603050405020304" pitchFamily="18" charset="0"/>
              <a:cs typeface="Arial" panose="020B0604020202020204" pitchFamily="34" charset="0"/>
            </a:rPr>
            <a:t>legal costs</a:t>
          </a:r>
        </a:p>
        <a:p>
          <a:pPr marL="171450" indent="-171450">
            <a:spcAft>
              <a:spcPts val="0"/>
            </a:spcAft>
            <a:buFont typeface="Arial" panose="020B0604020202020204" pitchFamily="34" charset="0"/>
            <a:buChar char="•"/>
          </a:pPr>
          <a:r>
            <a:rPr lang="en-AU" sz="900">
              <a:effectLst/>
              <a:latin typeface="+mn-lt"/>
              <a:ea typeface="Times New Roman" panose="02020603050405020304" pitchFamily="18" charset="0"/>
              <a:cs typeface="Arial" panose="020B0604020202020204" pitchFamily="34" charset="0"/>
            </a:rPr>
            <a:t>any expenditure incurred prior to the project commencement date included in a funding agreement</a:t>
          </a:r>
        </a:p>
        <a:p>
          <a:pPr marL="171450" indent="-171450">
            <a:spcAft>
              <a:spcPts val="0"/>
            </a:spcAft>
            <a:buFont typeface="Arial" panose="020B0604020202020204" pitchFamily="34" charset="0"/>
            <a:buChar char="•"/>
          </a:pPr>
          <a:r>
            <a:rPr lang="en-AU" sz="900">
              <a:effectLst/>
              <a:latin typeface="+mn-lt"/>
              <a:ea typeface="Times New Roman" panose="02020603050405020304" pitchFamily="18" charset="0"/>
              <a:cs typeface="Arial" panose="020B0604020202020204" pitchFamily="34" charset="0"/>
            </a:rPr>
            <a:t>development approvals and environmental licence application costs, including any impact assessment studies that may be required</a:t>
          </a:r>
        </a:p>
        <a:p>
          <a:pPr marL="171450" indent="-171450">
            <a:spcAft>
              <a:spcPts val="0"/>
            </a:spcAft>
            <a:buFont typeface="Arial" panose="020B0604020202020204" pitchFamily="34" charset="0"/>
            <a:buChar char="•"/>
          </a:pPr>
          <a:r>
            <a:rPr lang="en-AU" sz="900">
              <a:effectLst/>
              <a:latin typeface="+mn-lt"/>
              <a:ea typeface="Times New Roman" panose="02020603050405020304" pitchFamily="18" charset="0"/>
              <a:cs typeface="Arial" panose="020B0604020202020204" pitchFamily="34" charset="0"/>
            </a:rPr>
            <a:t>compliance with regulation and licence conditions costs</a:t>
          </a:r>
        </a:p>
        <a:p>
          <a:pPr marL="171450" indent="-171450">
            <a:spcAft>
              <a:spcPts val="0"/>
            </a:spcAft>
            <a:buFont typeface="Arial" panose="020B0604020202020204" pitchFamily="34" charset="0"/>
            <a:buChar char="•"/>
          </a:pPr>
          <a:r>
            <a:rPr lang="en-AU" sz="900">
              <a:effectLst/>
              <a:latin typeface="+mn-lt"/>
              <a:ea typeface="Times New Roman" panose="02020603050405020304" pitchFamily="18" charset="0"/>
              <a:cs typeface="Arial" panose="020B0604020202020204" pitchFamily="34" charset="0"/>
            </a:rPr>
            <a:t>civil works outside the direct project site such as road and drainage upgrades</a:t>
          </a:r>
        </a:p>
        <a:p>
          <a:pPr marL="171450" indent="-171450">
            <a:spcAft>
              <a:spcPts val="0"/>
            </a:spcAft>
            <a:buFont typeface="Arial" panose="020B0604020202020204" pitchFamily="34" charset="0"/>
            <a:buChar char="•"/>
          </a:pPr>
          <a:r>
            <a:rPr lang="en-AU" sz="900">
              <a:effectLst/>
              <a:latin typeface="+mn-lt"/>
              <a:ea typeface="Times New Roman" panose="02020603050405020304" pitchFamily="18" charset="0"/>
              <a:cs typeface="Arial" panose="020B0604020202020204" pitchFamily="34" charset="0"/>
            </a:rPr>
            <a:t>site acquisition costs such as purchase or lease costs and any site rehabilitation costs</a:t>
          </a:r>
        </a:p>
        <a:p>
          <a:pPr marL="171450" indent="-171450">
            <a:spcAft>
              <a:spcPts val="0"/>
            </a:spcAft>
            <a:buFont typeface="Arial" panose="020B0604020202020204" pitchFamily="34" charset="0"/>
            <a:buChar char="•"/>
          </a:pPr>
          <a:r>
            <a:rPr lang="en-AU" sz="900">
              <a:effectLst/>
              <a:latin typeface="+mn-lt"/>
              <a:ea typeface="Times New Roman" panose="02020603050405020304" pitchFamily="18" charset="0"/>
              <a:cs typeface="Arial" panose="020B0604020202020204" pitchFamily="34" charset="0"/>
            </a:rPr>
            <a:t>foregone profits or revenues due to the need to undertake modifications or upgrades to existing facilities for the project</a:t>
          </a:r>
        </a:p>
        <a:p>
          <a:pPr marL="171450" indent="-171450">
            <a:spcAft>
              <a:spcPts val="0"/>
            </a:spcAft>
            <a:buFont typeface="Arial" panose="020B0604020202020204" pitchFamily="34" charset="0"/>
            <a:buChar char="•"/>
          </a:pPr>
          <a:r>
            <a:rPr lang="en-AU" sz="900">
              <a:effectLst/>
              <a:latin typeface="+mn-lt"/>
              <a:ea typeface="Times New Roman" panose="02020603050405020304" pitchFamily="18" charset="0"/>
              <a:cs typeface="Arial" panose="020B0604020202020204" pitchFamily="34" charset="0"/>
            </a:rPr>
            <a:t>leased equipment</a:t>
          </a:r>
        </a:p>
        <a:p>
          <a:pPr marL="171450" indent="-171450">
            <a:spcAft>
              <a:spcPts val="0"/>
            </a:spcAft>
            <a:buFont typeface="Arial" panose="020B0604020202020204" pitchFamily="34" charset="0"/>
            <a:buChar char="•"/>
          </a:pPr>
          <a:r>
            <a:rPr lang="en-AU" sz="900">
              <a:effectLst/>
              <a:latin typeface="+mn-lt"/>
              <a:ea typeface="Times New Roman" panose="02020603050405020304" pitchFamily="18" charset="0"/>
              <a:cs typeface="Arial" panose="020B0604020202020204" pitchFamily="34" charset="0"/>
            </a:rPr>
            <a:t>operations and maintenance costs, including working capital</a:t>
          </a:r>
        </a:p>
        <a:p>
          <a:pPr marL="171450" indent="-171450">
            <a:spcAft>
              <a:spcPts val="0"/>
            </a:spcAft>
            <a:buFont typeface="Arial" panose="020B0604020202020204" pitchFamily="34" charset="0"/>
            <a:buChar char="•"/>
          </a:pPr>
          <a:r>
            <a:rPr lang="en-AU" sz="900">
              <a:effectLst/>
              <a:latin typeface="+mn-lt"/>
              <a:ea typeface="Times New Roman" panose="02020603050405020304" pitchFamily="18" charset="0"/>
              <a:cs typeface="Arial" panose="020B0604020202020204" pitchFamily="34" charset="0"/>
            </a:rPr>
            <a:t>legal and financing costs and costs related to making, monitoring and administering the grant application (including for consultants)</a:t>
          </a:r>
        </a:p>
        <a:p>
          <a:pPr marL="171450" indent="-171450">
            <a:spcAft>
              <a:spcPts val="0"/>
            </a:spcAft>
            <a:buFont typeface="Arial" panose="020B0604020202020204" pitchFamily="34" charset="0"/>
            <a:buChar char="•"/>
          </a:pPr>
          <a:r>
            <a:rPr lang="en-AU" sz="900">
              <a:effectLst/>
              <a:latin typeface="+mn-lt"/>
              <a:ea typeface="Times New Roman" panose="02020603050405020304" pitchFamily="18" charset="0"/>
              <a:cs typeface="Arial" panose="020B0604020202020204" pitchFamily="34" charset="0"/>
            </a:rPr>
            <a:t>existing plant and equipment which may be utilised in the new project</a:t>
          </a:r>
        </a:p>
        <a:p>
          <a:pPr marL="171450" indent="-171450">
            <a:spcAft>
              <a:spcPts val="0"/>
            </a:spcAft>
            <a:buFont typeface="Arial" panose="020B0604020202020204" pitchFamily="34" charset="0"/>
            <a:buChar char="•"/>
          </a:pPr>
          <a:r>
            <a:rPr lang="en-AU" sz="900">
              <a:effectLst/>
              <a:latin typeface="+mn-lt"/>
              <a:ea typeface="Times New Roman" panose="02020603050405020304" pitchFamily="18" charset="0"/>
              <a:cs typeface="Arial" panose="020B0604020202020204" pitchFamily="34" charset="0"/>
            </a:rPr>
            <a:t>costs associated with general business operations such as rent, salaries and wages, leases and overheads </a:t>
          </a:r>
        </a:p>
        <a:p>
          <a:pPr marL="171450" indent="-171450">
            <a:spcAft>
              <a:spcPts val="0"/>
            </a:spcAft>
            <a:buFont typeface="Arial" panose="020B0604020202020204" pitchFamily="34" charset="0"/>
            <a:buChar char="•"/>
          </a:pPr>
          <a:r>
            <a:rPr lang="en-AU" sz="900">
              <a:effectLst/>
              <a:latin typeface="+mn-lt"/>
              <a:ea typeface="Times New Roman" panose="02020603050405020304" pitchFamily="18" charset="0"/>
              <a:cs typeface="Arial" panose="020B0604020202020204" pitchFamily="34" charset="0"/>
            </a:rPr>
            <a:t>operational project costs such as travel (including for professional consultants), marketing, promotion and advertising, education and information campaigns</a:t>
          </a:r>
        </a:p>
        <a:p>
          <a:pPr marL="171450" indent="-171450">
            <a:spcAft>
              <a:spcPts val="0"/>
            </a:spcAft>
            <a:buFont typeface="Arial" panose="020B0604020202020204" pitchFamily="34" charset="0"/>
            <a:buChar char="•"/>
          </a:pPr>
          <a:r>
            <a:rPr lang="en-AU" sz="900">
              <a:effectLst/>
              <a:latin typeface="+mn-lt"/>
              <a:ea typeface="Times New Roman" panose="02020603050405020304" pitchFamily="18" charset="0"/>
              <a:cs typeface="Arial" panose="020B0604020202020204" pitchFamily="34" charset="0"/>
            </a:rPr>
            <a:t>contingency allowances (it is considered prudent for these to be included in the total project budget).</a:t>
          </a:r>
        </a:p>
        <a:p>
          <a:pPr marL="342900" lvl="0" indent="-342900">
            <a:spcAft>
              <a:spcPts val="0"/>
            </a:spcAft>
            <a:buFont typeface="Symbol" panose="05050102010706020507" pitchFamily="18" charset="2"/>
            <a:buChar char=""/>
          </a:pPr>
          <a:endParaRPr lang="en-AU" sz="900"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5</xdr:col>
      <xdr:colOff>1121018</xdr:colOff>
      <xdr:row>1</xdr:row>
      <xdr:rowOff>674618</xdr:rowOff>
    </xdr:from>
    <xdr:ext cx="4143375" cy="120097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7A55A8D-DD6A-4706-9A8C-AF92BE7D312B}"/>
            </a:ext>
          </a:extLst>
        </xdr:cNvPr>
        <xdr:cNvSpPr txBox="1"/>
      </xdr:nvSpPr>
      <xdr:spPr>
        <a:xfrm>
          <a:off x="7055093" y="1055618"/>
          <a:ext cx="4143375" cy="120097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 panose="05050102010706020507" pitchFamily="18" charset="2"/>
            <a:buNone/>
            <a:tabLst/>
            <a:defRPr/>
          </a:pPr>
          <a:r>
            <a:rPr lang="en-AU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Eligible Project Costs - </a:t>
          </a:r>
          <a:r>
            <a:rPr kumimoji="0" lang="en-AU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Refer to section 2.4 of the Guidelines 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 panose="05050102010706020507" pitchFamily="18" charset="2"/>
            <a:buNone/>
            <a:tabLst/>
            <a:defRPr/>
          </a:pPr>
          <a:endParaRPr lang="en-AU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342900" marR="0" lvl="0" indent="-34290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 panose="05050102010706020507" pitchFamily="18" charset="2"/>
            <a:buChar char=""/>
            <a:tabLst/>
            <a:defRPr/>
          </a:pPr>
          <a:r>
            <a:rPr kumimoji="0" lang="en-AU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Times New Roman" panose="02020603050405020304" pitchFamily="18" charset="0"/>
              <a:cs typeface="Arial" panose="020B0604020202020204" pitchFamily="34" charset="0"/>
            </a:rPr>
            <a:t>insert the description and capital expenditure for new technology, fixed plant and equipment and software required for the project</a:t>
          </a:r>
        </a:p>
        <a:p>
          <a:pPr marL="342900" marR="0" lvl="0" indent="-34290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 panose="05050102010706020507" pitchFamily="18" charset="2"/>
            <a:buChar char=""/>
            <a:tabLst/>
            <a:defRPr/>
          </a:pPr>
          <a:r>
            <a:rPr kumimoji="0" lang="en-AU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Times New Roman" panose="02020603050405020304" pitchFamily="18" charset="0"/>
              <a:cs typeface="Arial" panose="020B0604020202020204" pitchFamily="34" charset="0"/>
            </a:rPr>
            <a:t>insert the name of supplier/s</a:t>
          </a:r>
        </a:p>
        <a:p>
          <a:pPr marL="342900" marR="0" lvl="0" indent="-34290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 panose="05050102010706020507" pitchFamily="18" charset="2"/>
            <a:buChar char=""/>
            <a:tabLst/>
            <a:defRPr/>
          </a:pPr>
          <a:r>
            <a:rPr kumimoji="0" lang="en-AU" sz="9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Times New Roman" panose="02020603050405020304" pitchFamily="18" charset="0"/>
              <a:cs typeface="Arial" panose="020B0604020202020204" pitchFamily="34" charset="0"/>
            </a:rPr>
            <a:t>include the installation costs by suitably qualified service providers and the name of the service provider/s</a:t>
          </a:r>
        </a:p>
        <a:p>
          <a:endParaRPr lang="en-AU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1120730</xdr:colOff>
      <xdr:row>13</xdr:row>
      <xdr:rowOff>217005</xdr:rowOff>
    </xdr:from>
    <xdr:ext cx="4143375" cy="646044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510782B-B7E6-461E-9CB8-D8B55B14A7A2}"/>
            </a:ext>
          </a:extLst>
        </xdr:cNvPr>
        <xdr:cNvSpPr txBox="1"/>
      </xdr:nvSpPr>
      <xdr:spPr>
        <a:xfrm>
          <a:off x="7054805" y="4417530"/>
          <a:ext cx="4143375" cy="646044"/>
        </a:xfrm>
        <a:prstGeom prst="rect">
          <a:avLst/>
        </a:prstGeom>
        <a:solidFill>
          <a:schemeClr val="accent2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AU" sz="900" b="1">
              <a:solidFill>
                <a:schemeClr val="tx1"/>
              </a:solidFill>
              <a:effectLst/>
              <a:latin typeface="+mn-lt"/>
              <a:ea typeface="Times New Roman" panose="02020603050405020304" pitchFamily="18" charset="0"/>
              <a:cs typeface="Arial" panose="020B0604020202020204" pitchFamily="34" charset="0"/>
            </a:rPr>
            <a:t>Attach evidence </a:t>
          </a:r>
          <a:r>
            <a:rPr lang="en-AU" sz="900" b="1" baseline="0">
              <a:solidFill>
                <a:schemeClr val="tx1"/>
              </a:solidFill>
              <a:effectLst/>
              <a:latin typeface="+mn-lt"/>
              <a:ea typeface="Times New Roman" panose="02020603050405020304" pitchFamily="18" charset="0"/>
              <a:cs typeface="Arial" panose="020B0604020202020204" pitchFamily="34" charset="0"/>
            </a:rPr>
            <a:t>to support your claims: </a:t>
          </a:r>
          <a:endParaRPr lang="en-AU" sz="900" b="1">
            <a:solidFill>
              <a:schemeClr val="tx1"/>
            </a:solidFill>
            <a:effectLst/>
            <a:latin typeface="+mn-lt"/>
            <a:ea typeface="Times New Roman" panose="02020603050405020304" pitchFamily="18" charset="0"/>
            <a:cs typeface="Arial" panose="020B0604020202020204" pitchFamily="34" charset="0"/>
          </a:endParaRPr>
        </a:p>
        <a:p>
          <a:r>
            <a:rPr lang="en-AU" sz="900">
              <a:solidFill>
                <a:schemeClr val="tx1"/>
              </a:solidFill>
              <a:effectLst/>
              <a:latin typeface="+mn-lt"/>
              <a:ea typeface="Times New Roman" panose="02020603050405020304" pitchFamily="18" charset="0"/>
              <a:cs typeface="Arial" panose="020B0604020202020204" pitchFamily="34" charset="0"/>
            </a:rPr>
            <a:t>Provide evidence how the project costs were determined. Attach quotations from suppliers or service providers or other evidence to support your claims.  </a:t>
          </a:r>
        </a:p>
        <a:p>
          <a:r>
            <a:rPr lang="en-AU" sz="900">
              <a:solidFill>
                <a:schemeClr val="tx1"/>
              </a:solidFill>
              <a:effectLst/>
              <a:latin typeface="+mn-lt"/>
              <a:ea typeface="Times New Roman" panose="02020603050405020304" pitchFamily="18" charset="0"/>
              <a:cs typeface="Arial" panose="020B0604020202020204" pitchFamily="34" charset="0"/>
            </a:rPr>
            <a:t> </a:t>
          </a:r>
        </a:p>
        <a:p>
          <a:endParaRPr lang="en-AU" sz="900">
            <a:solidFill>
              <a:schemeClr val="tx1"/>
            </a:solidFill>
            <a:effectLst/>
            <a:latin typeface="+mn-lt"/>
            <a:ea typeface="Times New Roman" panose="02020603050405020304" pitchFamily="18" charset="0"/>
            <a:cs typeface="Arial" panose="020B0604020202020204" pitchFamily="34" charset="0"/>
          </a:endParaRPr>
        </a:p>
        <a:p>
          <a:endParaRPr lang="en-AU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4143375" cy="29307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56E3EB8-0956-4D16-A5E5-9C6D274CB726}"/>
            </a:ext>
          </a:extLst>
        </xdr:cNvPr>
        <xdr:cNvSpPr txBox="1"/>
      </xdr:nvSpPr>
      <xdr:spPr>
        <a:xfrm>
          <a:off x="7058025" y="2486025"/>
          <a:ext cx="4143375" cy="293077"/>
        </a:xfrm>
        <a:prstGeom prst="rect">
          <a:avLst/>
        </a:prstGeom>
        <a:solidFill>
          <a:srgbClr val="FFDD71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AU" sz="900" b="1">
              <a:solidFill>
                <a:schemeClr val="tx1"/>
              </a:solidFill>
              <a:effectLst/>
              <a:latin typeface="+mn-lt"/>
              <a:ea typeface="Times New Roman" panose="02020603050405020304" pitchFamily="18" charset="0"/>
              <a:cs typeface="Arial" panose="020B0604020202020204" pitchFamily="34" charset="0"/>
            </a:rPr>
            <a:t>Insert rows</a:t>
          </a:r>
          <a:r>
            <a:rPr lang="en-AU" sz="900" b="1" baseline="0">
              <a:solidFill>
                <a:schemeClr val="tx1"/>
              </a:solidFill>
              <a:effectLst/>
              <a:latin typeface="+mn-lt"/>
              <a:ea typeface="Times New Roman" panose="02020603050405020304" pitchFamily="18" charset="0"/>
              <a:cs typeface="Arial" panose="020B0604020202020204" pitchFamily="34" charset="0"/>
            </a:rPr>
            <a:t> as required. </a:t>
          </a:r>
          <a:endParaRPr lang="en-AU" sz="900">
            <a:solidFill>
              <a:schemeClr val="tx1"/>
            </a:solidFill>
            <a:effectLst/>
            <a:latin typeface="+mn-lt"/>
            <a:ea typeface="Times New Roman" panose="02020603050405020304" pitchFamily="18" charset="0"/>
            <a:cs typeface="Arial" panose="020B0604020202020204" pitchFamily="34" charset="0"/>
          </a:endParaRPr>
        </a:p>
        <a:p>
          <a:endParaRPr lang="en-AU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5</xdr:col>
      <xdr:colOff>1123949</xdr:colOff>
      <xdr:row>0</xdr:row>
      <xdr:rowOff>371475</xdr:rowOff>
    </xdr:from>
    <xdr:to>
      <xdr:col>9</xdr:col>
      <xdr:colOff>19050</xdr:colOff>
      <xdr:row>1</xdr:row>
      <xdr:rowOff>409575</xdr:rowOff>
    </xdr:to>
    <xdr:sp macro="" textlink="">
      <xdr:nvSpPr>
        <xdr:cNvPr id="9" name="Callout: Line with No Border 8">
          <a:extLst>
            <a:ext uri="{FF2B5EF4-FFF2-40B4-BE49-F238E27FC236}">
              <a16:creationId xmlns:a16="http://schemas.microsoft.com/office/drawing/2014/main" id="{6182BBFC-84BE-45FD-8A30-5A5A7247FA4F}"/>
            </a:ext>
          </a:extLst>
        </xdr:cNvPr>
        <xdr:cNvSpPr/>
      </xdr:nvSpPr>
      <xdr:spPr>
        <a:xfrm flipH="1">
          <a:off x="7058024" y="371475"/>
          <a:ext cx="4352926" cy="419100"/>
        </a:xfrm>
        <a:prstGeom prst="callout1">
          <a:avLst>
            <a:gd name="adj1" fmla="val 308295"/>
            <a:gd name="adj2" fmla="val 127955"/>
            <a:gd name="adj3" fmla="val 96893"/>
            <a:gd name="adj4" fmla="val 99775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AU" sz="1100" b="0">
              <a:solidFill>
                <a:sysClr val="windowText" lastClr="000000"/>
              </a:solidFill>
            </a:rPr>
            <a:t>Note:  The figures in this</a:t>
          </a:r>
          <a:r>
            <a:rPr lang="en-AU" sz="1100" b="0" baseline="0">
              <a:solidFill>
                <a:sysClr val="windowText" lastClr="000000"/>
              </a:solidFill>
            </a:rPr>
            <a:t> spreadsheet </a:t>
          </a:r>
          <a:r>
            <a:rPr lang="en-AU" sz="1100" b="0">
              <a:solidFill>
                <a:sysClr val="windowText" lastClr="000000"/>
              </a:solidFill>
            </a:rPr>
            <a:t>are provided</a:t>
          </a:r>
          <a:r>
            <a:rPr lang="en-AU" sz="1100" b="0" baseline="0">
              <a:solidFill>
                <a:sysClr val="windowText" lastClr="000000"/>
              </a:solidFill>
            </a:rPr>
            <a:t> as an example only!</a:t>
          </a:r>
          <a:endParaRPr lang="en-AU" sz="1100" b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107830</xdr:colOff>
      <xdr:row>14</xdr:row>
      <xdr:rowOff>53916</xdr:rowOff>
    </xdr:from>
    <xdr:ext cx="4143375" cy="70089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5D834A8-9D64-4D53-9738-7D312F2CA15E}"/>
            </a:ext>
          </a:extLst>
        </xdr:cNvPr>
        <xdr:cNvSpPr txBox="1"/>
      </xdr:nvSpPr>
      <xdr:spPr>
        <a:xfrm>
          <a:off x="13809543" y="2587566"/>
          <a:ext cx="4143375" cy="700896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AU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Include all relevant operational costs</a:t>
          </a:r>
          <a:r>
            <a:rPr lang="en-AU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over the life of the plant including labour, management, administration, maintenance, mobile plant hire, transport of products, disposal of residuals, utilities, consumables, compliance, testing / monitoring, licensing, insurance, consultants</a:t>
          </a:r>
        </a:p>
        <a:p>
          <a:endParaRPr lang="en-AU" sz="9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ings\AppData\Local\Microsoft\Windows\INetCache\Content.Outlook\7SR0UYSR\210713%20Waste%20Financial%20Model%20Template%20for%20Detailed%20Application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Details"/>
      <sheetName val="Material Flows"/>
      <sheetName val="Capital Cost Breakdown"/>
      <sheetName val="Sheet1"/>
      <sheetName val="Results"/>
      <sheetName val="Analysis"/>
      <sheetName val="Unit Analysis"/>
      <sheetName val="Graphs"/>
    </sheetNames>
    <sheetDataSet>
      <sheetData sheetId="0">
        <row r="9">
          <cell r="D9">
            <v>44378</v>
          </cell>
          <cell r="F9">
            <v>2022</v>
          </cell>
          <cell r="H9">
            <v>3</v>
          </cell>
        </row>
        <row r="10">
          <cell r="D10">
            <v>45657</v>
          </cell>
          <cell r="F10">
            <v>2025</v>
          </cell>
        </row>
        <row r="13">
          <cell r="D13">
            <v>7.0000000000000007E-2</v>
          </cell>
        </row>
        <row r="14">
          <cell r="D14">
            <v>0.04</v>
          </cell>
        </row>
        <row r="15">
          <cell r="D15">
            <v>0.1</v>
          </cell>
        </row>
        <row r="17">
          <cell r="D17">
            <v>30</v>
          </cell>
        </row>
        <row r="18">
          <cell r="D18">
            <v>2.5000000000000001E-2</v>
          </cell>
        </row>
      </sheetData>
      <sheetData sheetId="1">
        <row r="4">
          <cell r="E4" t="str">
            <v>Year 1</v>
          </cell>
          <cell r="F4" t="str">
            <v>Year 2</v>
          </cell>
          <cell r="G4" t="str">
            <v>Year 3</v>
          </cell>
          <cell r="H4" t="str">
            <v>Year 4</v>
          </cell>
          <cell r="I4" t="str">
            <v>Year 5</v>
          </cell>
          <cell r="J4" t="str">
            <v>Year 6</v>
          </cell>
          <cell r="K4" t="str">
            <v>Year 7</v>
          </cell>
          <cell r="L4" t="str">
            <v>Year 8</v>
          </cell>
          <cell r="M4" t="str">
            <v>Year 9</v>
          </cell>
          <cell r="N4" t="str">
            <v>Year 10</v>
          </cell>
          <cell r="O4" t="str">
            <v>Year 11</v>
          </cell>
          <cell r="P4" t="str">
            <v>Year 12</v>
          </cell>
          <cell r="Q4" t="str">
            <v>Year 13</v>
          </cell>
          <cell r="R4" t="str">
            <v>Year 14</v>
          </cell>
          <cell r="S4" t="str">
            <v>Year 15</v>
          </cell>
        </row>
        <row r="5">
          <cell r="E5">
            <v>2025</v>
          </cell>
          <cell r="F5">
            <v>2026</v>
          </cell>
          <cell r="G5">
            <v>2027</v>
          </cell>
          <cell r="H5">
            <v>2028</v>
          </cell>
          <cell r="I5">
            <v>2029</v>
          </cell>
          <cell r="J5">
            <v>2030</v>
          </cell>
          <cell r="K5">
            <v>2031</v>
          </cell>
          <cell r="L5">
            <v>2032</v>
          </cell>
          <cell r="M5">
            <v>2033</v>
          </cell>
          <cell r="N5">
            <v>2034</v>
          </cell>
          <cell r="O5">
            <v>2035</v>
          </cell>
          <cell r="P5">
            <v>2036</v>
          </cell>
          <cell r="Q5">
            <v>2037</v>
          </cell>
          <cell r="R5">
            <v>2038</v>
          </cell>
          <cell r="S5">
            <v>2039</v>
          </cell>
        </row>
      </sheetData>
      <sheetData sheetId="2">
        <row r="3">
          <cell r="E3" t="str">
            <v>Year -2</v>
          </cell>
          <cell r="F3" t="str">
            <v>Year -1</v>
          </cell>
          <cell r="G3" t="str">
            <v>Year 0</v>
          </cell>
        </row>
        <row r="4">
          <cell r="E4">
            <v>2022</v>
          </cell>
          <cell r="F4">
            <v>2023</v>
          </cell>
          <cell r="G4">
            <v>2024</v>
          </cell>
        </row>
        <row r="17">
          <cell r="E17">
            <v>0</v>
          </cell>
          <cell r="F17">
            <v>0</v>
          </cell>
          <cell r="G17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41">
          <cell r="E41">
            <v>0</v>
          </cell>
          <cell r="F41">
            <v>0</v>
          </cell>
          <cell r="G41">
            <v>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EB4B8-B83F-48FC-8759-D31E118197BB}">
  <dimension ref="B2:L7"/>
  <sheetViews>
    <sheetView topLeftCell="A10" workbookViewId="0">
      <selection activeCell="F4" sqref="F4"/>
    </sheetView>
  </sheetViews>
  <sheetFormatPr defaultRowHeight="14.25" x14ac:dyDescent="0.45"/>
  <sheetData>
    <row r="2" spans="2:12" ht="36" x14ac:dyDescent="1.05">
      <c r="B2" s="85" t="s">
        <v>91</v>
      </c>
    </row>
    <row r="3" spans="2:12" ht="36" x14ac:dyDescent="1.05">
      <c r="B3" s="70"/>
    </row>
    <row r="4" spans="2:12" ht="25.5" x14ac:dyDescent="0.75">
      <c r="B4" s="84" t="s">
        <v>62</v>
      </c>
    </row>
    <row r="6" spans="2:12" ht="18" x14ac:dyDescent="0.55000000000000004">
      <c r="B6" s="81" t="s">
        <v>63</v>
      </c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2:12" ht="17.25" x14ac:dyDescent="0.45">
      <c r="B7" s="81" t="s">
        <v>68</v>
      </c>
      <c r="C7" s="81"/>
      <c r="D7" s="81"/>
      <c r="E7" s="81"/>
      <c r="F7" s="81"/>
      <c r="G7" s="83"/>
      <c r="H7" s="83"/>
      <c r="I7" s="83"/>
      <c r="J7" s="83"/>
      <c r="K7" s="83"/>
      <c r="L7" s="8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&amp;LQueensland Recycling Modernisation Fund - Detailed data template&amp;CApplication&amp;RCover page: Instructions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pageSetUpPr fitToPage="1"/>
  </sheetPr>
  <dimension ref="B1:T31"/>
  <sheetViews>
    <sheetView showWhiteSpace="0" view="pageBreakPreview" zoomScale="90" zoomScaleNormal="100" zoomScaleSheetLayoutView="90" zoomScalePageLayoutView="71" workbookViewId="0">
      <selection activeCell="B10" sqref="B10"/>
    </sheetView>
  </sheetViews>
  <sheetFormatPr defaultColWidth="9.19921875" defaultRowHeight="13.5" x14ac:dyDescent="0.35"/>
  <cols>
    <col min="1" max="1" width="3.73046875" style="53" customWidth="1"/>
    <col min="2" max="2" width="32.46484375" style="53" customWidth="1"/>
    <col min="3" max="3" width="13.46484375" style="53" customWidth="1"/>
    <col min="4" max="4" width="18.73046875" style="48" customWidth="1"/>
    <col min="5" max="5" width="5.73046875" style="48" customWidth="1"/>
    <col min="6" max="6" width="26.73046875" style="48" customWidth="1"/>
    <col min="7" max="7" width="12.265625" style="48" bestFit="1" customWidth="1"/>
    <col min="8" max="18" width="10.265625" style="48" customWidth="1"/>
    <col min="19" max="19" width="42.265625" style="52" customWidth="1"/>
    <col min="20" max="16384" width="9.19921875" style="53"/>
  </cols>
  <sheetData>
    <row r="1" spans="2:20" ht="30" customHeight="1" x14ac:dyDescent="0.6">
      <c r="B1" s="66" t="s">
        <v>71</v>
      </c>
      <c r="C1" s="51"/>
    </row>
    <row r="2" spans="2:20" s="55" customFormat="1" ht="17.25" customHeight="1" x14ac:dyDescent="0.35">
      <c r="B2" s="12" t="s">
        <v>21</v>
      </c>
      <c r="C2" s="24"/>
      <c r="D2" s="13"/>
      <c r="E2" s="54"/>
      <c r="F2" s="54"/>
      <c r="H2" s="54"/>
      <c r="I2" s="54"/>
      <c r="J2" s="54"/>
      <c r="K2" s="48"/>
      <c r="L2" s="48"/>
      <c r="M2" s="48"/>
      <c r="N2" s="48"/>
      <c r="O2" s="48"/>
      <c r="P2" s="48"/>
      <c r="Q2" s="48"/>
      <c r="R2" s="48"/>
      <c r="S2" s="48"/>
      <c r="T2" s="52"/>
    </row>
    <row r="3" spans="2:20" x14ac:dyDescent="0.35">
      <c r="B3" s="55"/>
      <c r="C3" s="55"/>
      <c r="D3" s="54"/>
      <c r="E3" s="54"/>
      <c r="F3" s="54"/>
      <c r="G3" s="54"/>
      <c r="H3" s="54"/>
      <c r="I3" s="54"/>
      <c r="J3" s="54"/>
    </row>
    <row r="4" spans="2:20" ht="36.75" customHeight="1" x14ac:dyDescent="0.4">
      <c r="B4" s="110" t="s">
        <v>77</v>
      </c>
      <c r="C4" s="110"/>
      <c r="D4" s="110"/>
      <c r="E4" s="54"/>
      <c r="F4" s="56" t="s">
        <v>58</v>
      </c>
      <c r="G4" s="56"/>
      <c r="H4" s="56"/>
      <c r="I4" s="87" t="s">
        <v>74</v>
      </c>
      <c r="J4" s="87" t="s">
        <v>75</v>
      </c>
    </row>
    <row r="5" spans="2:20" ht="22.5" customHeight="1" x14ac:dyDescent="0.35">
      <c r="B5" s="49" t="s">
        <v>0</v>
      </c>
      <c r="C5" s="111" t="s">
        <v>53</v>
      </c>
      <c r="D5" s="111"/>
      <c r="E5" s="54"/>
      <c r="F5" s="90" t="s">
        <v>38</v>
      </c>
      <c r="G5" s="89"/>
      <c r="H5" s="32"/>
      <c r="I5" s="105">
        <f>'3. Project Budget '!F16</f>
        <v>410000</v>
      </c>
    </row>
    <row r="6" spans="2:20" ht="22.5" customHeight="1" x14ac:dyDescent="0.35">
      <c r="B6" s="49" t="s">
        <v>24</v>
      </c>
      <c r="C6" s="111" t="s">
        <v>53</v>
      </c>
      <c r="D6" s="111"/>
      <c r="E6" s="54"/>
      <c r="F6" s="49" t="s">
        <v>59</v>
      </c>
      <c r="G6" s="49"/>
      <c r="H6" s="57"/>
      <c r="I6" s="105">
        <f>'3. Project Budget '!F29</f>
        <v>245000</v>
      </c>
    </row>
    <row r="7" spans="2:20" ht="22.5" customHeight="1" x14ac:dyDescent="0.35">
      <c r="B7" s="49" t="s">
        <v>22</v>
      </c>
      <c r="C7" s="112" t="s">
        <v>54</v>
      </c>
      <c r="D7" s="112"/>
      <c r="E7" s="54"/>
      <c r="F7" s="89" t="s">
        <v>57</v>
      </c>
      <c r="G7" s="90"/>
      <c r="H7" s="90"/>
      <c r="I7" s="90"/>
      <c r="J7" s="106">
        <f>SUM(I5:I6)</f>
        <v>655000</v>
      </c>
    </row>
    <row r="8" spans="2:20" ht="22.5" customHeight="1" x14ac:dyDescent="0.35">
      <c r="B8" s="49" t="s">
        <v>23</v>
      </c>
      <c r="C8" s="112" t="s">
        <v>54</v>
      </c>
      <c r="D8" s="112"/>
      <c r="E8" s="54"/>
      <c r="F8" s="59"/>
      <c r="G8" s="59"/>
      <c r="H8" s="59"/>
      <c r="I8" s="59"/>
    </row>
    <row r="9" spans="2:20" ht="22.5" customHeight="1" x14ac:dyDescent="0.35">
      <c r="B9" s="109" t="s">
        <v>70</v>
      </c>
      <c r="C9" s="109"/>
      <c r="D9" s="109"/>
      <c r="E9" s="54"/>
      <c r="F9" s="109" t="s">
        <v>38</v>
      </c>
      <c r="G9" s="109"/>
      <c r="H9" s="109"/>
      <c r="I9" s="90"/>
      <c r="J9" s="106">
        <f>I5</f>
        <v>410000</v>
      </c>
    </row>
    <row r="10" spans="2:20" ht="22.5" customHeight="1" x14ac:dyDescent="0.35">
      <c r="B10" s="49" t="s">
        <v>52</v>
      </c>
      <c r="C10" s="50"/>
      <c r="D10" s="91">
        <v>15</v>
      </c>
      <c r="E10" s="54"/>
      <c r="F10" s="113" t="s">
        <v>72</v>
      </c>
      <c r="G10" s="113"/>
      <c r="H10" s="113"/>
      <c r="I10" s="91">
        <v>355000</v>
      </c>
    </row>
    <row r="11" spans="2:20" ht="22.5" customHeight="1" x14ac:dyDescent="0.35">
      <c r="B11" s="55"/>
      <c r="C11" s="55"/>
      <c r="D11" s="54"/>
      <c r="E11" s="54"/>
      <c r="F11" s="113" t="s">
        <v>73</v>
      </c>
      <c r="G11" s="113"/>
      <c r="H11" s="113"/>
      <c r="I11" s="79">
        <v>100000</v>
      </c>
    </row>
    <row r="12" spans="2:20" ht="26.25" customHeight="1" x14ac:dyDescent="0.35">
      <c r="E12" s="54"/>
      <c r="F12" s="90" t="s">
        <v>76</v>
      </c>
      <c r="G12" s="90"/>
      <c r="H12" s="90"/>
      <c r="I12" s="58"/>
      <c r="J12" s="105">
        <f>SUM(I10:I11)</f>
        <v>455000</v>
      </c>
    </row>
    <row r="13" spans="2:20" ht="26.25" customHeight="1" x14ac:dyDescent="0.35">
      <c r="E13" s="54"/>
      <c r="F13" s="86" t="s">
        <v>37</v>
      </c>
      <c r="G13" s="86"/>
      <c r="H13" s="32"/>
      <c r="I13" s="88"/>
      <c r="J13" s="106">
        <f>J7-J12</f>
        <v>200000</v>
      </c>
    </row>
    <row r="14" spans="2:20" ht="26.25" customHeight="1" x14ac:dyDescent="0.35">
      <c r="E14" s="54"/>
      <c r="F14" s="107" t="s">
        <v>60</v>
      </c>
      <c r="G14" s="107"/>
      <c r="H14" s="107"/>
      <c r="I14" s="107"/>
      <c r="J14" s="41">
        <f>J13/J9</f>
        <v>0.48780487804878048</v>
      </c>
    </row>
    <row r="15" spans="2:20" ht="26.25" customHeight="1" x14ac:dyDescent="0.35">
      <c r="E15" s="54"/>
      <c r="F15" s="54"/>
      <c r="G15" s="54"/>
      <c r="H15" s="54"/>
      <c r="I15" s="54"/>
      <c r="J15" s="54"/>
    </row>
    <row r="16" spans="2:20" ht="27" customHeight="1" x14ac:dyDescent="0.4">
      <c r="B16" s="108" t="s">
        <v>56</v>
      </c>
      <c r="C16" s="108"/>
      <c r="D16" s="108"/>
      <c r="E16" s="54"/>
      <c r="F16" s="108"/>
      <c r="G16" s="108"/>
      <c r="H16" s="108"/>
      <c r="I16" s="108"/>
      <c r="J16" s="108"/>
    </row>
    <row r="17" spans="2:19" ht="13.9" x14ac:dyDescent="0.4">
      <c r="B17" s="60" t="s">
        <v>51</v>
      </c>
      <c r="C17" s="60" t="s">
        <v>50</v>
      </c>
      <c r="D17" s="98" t="s">
        <v>80</v>
      </c>
      <c r="E17" s="54"/>
      <c r="F17" s="49"/>
      <c r="G17" s="54"/>
      <c r="H17" s="55"/>
      <c r="I17" s="54"/>
      <c r="J17" s="54"/>
    </row>
    <row r="18" spans="2:19" x14ac:dyDescent="0.35">
      <c r="B18" s="49" t="str">
        <f>'2. Material Flows'!B8</f>
        <v>Waste stream 1</v>
      </c>
      <c r="C18" s="79" t="str">
        <f>'2. Material Flows'!D7</f>
        <v>tpa</v>
      </c>
      <c r="D18" s="62">
        <f>'2. Material Flows'!T7</f>
        <v>4000</v>
      </c>
      <c r="E18" s="54"/>
      <c r="F18" s="49"/>
      <c r="G18" s="54"/>
      <c r="H18" s="55"/>
      <c r="I18" s="54"/>
      <c r="J18" s="54"/>
    </row>
    <row r="19" spans="2:19" ht="13.9" x14ac:dyDescent="0.4">
      <c r="B19" s="49" t="str">
        <f>'2. Material Flows'!B9</f>
        <v>Waste stream 2</v>
      </c>
      <c r="C19" s="79" t="str">
        <f>'2. Material Flows'!D8</f>
        <v>tpa</v>
      </c>
      <c r="D19" s="62">
        <f>'2. Material Flows'!T8</f>
        <v>1000</v>
      </c>
      <c r="E19" s="54"/>
      <c r="F19" s="63"/>
      <c r="G19" s="61"/>
      <c r="H19" s="55"/>
      <c r="I19" s="54"/>
      <c r="J19" s="54"/>
    </row>
    <row r="20" spans="2:19" x14ac:dyDescent="0.35">
      <c r="B20" s="49" t="str">
        <f>'2. Material Flows'!B10</f>
        <v>Waste stream 3</v>
      </c>
      <c r="C20" s="79" t="str">
        <f>'2. Material Flows'!D9</f>
        <v>tpa</v>
      </c>
      <c r="D20" s="62">
        <f>'2. Material Flows'!T9</f>
        <v>0</v>
      </c>
      <c r="E20" s="54"/>
      <c r="F20" s="55"/>
      <c r="G20" s="55"/>
      <c r="H20" s="55"/>
      <c r="I20" s="54"/>
      <c r="J20" s="54"/>
    </row>
    <row r="21" spans="2:19" x14ac:dyDescent="0.35">
      <c r="B21" s="49" t="str">
        <f>'2. Material Flows'!B7</f>
        <v xml:space="preserve">Total Waste Input </v>
      </c>
      <c r="C21" s="79" t="str">
        <f>'2. Material Flows'!D10</f>
        <v>tpa</v>
      </c>
      <c r="D21" s="62">
        <f>'2. Material Flows'!T10</f>
        <v>0</v>
      </c>
      <c r="E21" s="54"/>
      <c r="F21" s="54"/>
      <c r="G21" s="54"/>
      <c r="H21" s="54"/>
      <c r="I21" s="54"/>
      <c r="J21" s="54"/>
    </row>
    <row r="22" spans="2:19" ht="13.9" x14ac:dyDescent="0.4">
      <c r="B22" s="60" t="s">
        <v>55</v>
      </c>
      <c r="C22" s="80"/>
      <c r="D22" s="54"/>
      <c r="E22" s="54"/>
      <c r="F22" s="54"/>
      <c r="G22" s="54"/>
      <c r="H22" s="54"/>
      <c r="I22" s="54"/>
      <c r="J22" s="54"/>
    </row>
    <row r="23" spans="2:19" x14ac:dyDescent="0.35">
      <c r="B23" s="64" t="str">
        <f>'2. Material Flows'!B13</f>
        <v>Product 1</v>
      </c>
      <c r="C23" s="79" t="str">
        <f>'2. Material Flows'!D13</f>
        <v>tpa</v>
      </c>
      <c r="D23" s="65">
        <f>'2. Material Flows'!T13</f>
        <v>3000</v>
      </c>
      <c r="E23" s="54"/>
      <c r="F23" s="54"/>
      <c r="G23" s="54"/>
      <c r="H23" s="54"/>
      <c r="I23" s="54"/>
      <c r="J23" s="54"/>
    </row>
    <row r="24" spans="2:19" x14ac:dyDescent="0.35">
      <c r="B24" s="64" t="str">
        <f>'2. Material Flows'!B14</f>
        <v>Product 2</v>
      </c>
      <c r="C24" s="79" t="str">
        <f>'2. Material Flows'!D14</f>
        <v>tpa</v>
      </c>
      <c r="D24" s="65">
        <f>'2. Material Flows'!T14</f>
        <v>400</v>
      </c>
      <c r="E24" s="54"/>
      <c r="F24" s="54"/>
      <c r="G24" s="54"/>
      <c r="H24" s="54"/>
      <c r="I24" s="54"/>
      <c r="J24" s="54"/>
    </row>
    <row r="25" spans="2:19" x14ac:dyDescent="0.35">
      <c r="B25" s="64" t="str">
        <f>'2. Material Flows'!B15</f>
        <v>Product 3</v>
      </c>
      <c r="C25" s="79" t="str">
        <f>'2. Material Flows'!D15</f>
        <v>tpa</v>
      </c>
      <c r="D25" s="65">
        <f>'2. Material Flows'!T15</f>
        <v>0</v>
      </c>
      <c r="E25" s="54"/>
      <c r="F25" s="54"/>
      <c r="G25" s="54"/>
      <c r="H25" s="54"/>
      <c r="I25" s="54"/>
      <c r="J25" s="54"/>
    </row>
    <row r="26" spans="2:19" s="92" customFormat="1" x14ac:dyDescent="0.35">
      <c r="B26" s="97" t="s">
        <v>88</v>
      </c>
      <c r="C26" s="93"/>
      <c r="D26" s="93"/>
      <c r="E26" s="94"/>
      <c r="F26" s="94"/>
      <c r="G26" s="94"/>
      <c r="H26" s="94"/>
      <c r="I26" s="94"/>
      <c r="J26" s="94"/>
      <c r="K26" s="95"/>
      <c r="L26" s="95"/>
      <c r="M26" s="95"/>
      <c r="N26" s="95"/>
      <c r="O26" s="95"/>
      <c r="P26" s="95"/>
      <c r="Q26" s="95"/>
      <c r="R26" s="95"/>
      <c r="S26" s="96"/>
    </row>
    <row r="27" spans="2:19" x14ac:dyDescent="0.35">
      <c r="B27" s="64" t="s">
        <v>89</v>
      </c>
      <c r="C27" s="79" t="s">
        <v>16</v>
      </c>
      <c r="D27" s="62">
        <f>'2. Material Flows'!T19</f>
        <v>100</v>
      </c>
      <c r="E27" s="54"/>
      <c r="F27" s="54"/>
      <c r="G27" s="54"/>
      <c r="H27" s="54"/>
      <c r="I27" s="54"/>
      <c r="J27" s="54"/>
    </row>
    <row r="28" spans="2:19" x14ac:dyDescent="0.35">
      <c r="E28" s="54"/>
      <c r="F28" s="54"/>
      <c r="G28" s="54"/>
      <c r="H28" s="54"/>
      <c r="I28" s="54"/>
      <c r="J28" s="54"/>
    </row>
    <row r="29" spans="2:19" x14ac:dyDescent="0.35">
      <c r="F29" s="54"/>
      <c r="G29" s="54"/>
      <c r="H29" s="54"/>
      <c r="I29" s="54"/>
      <c r="J29" s="54"/>
    </row>
    <row r="30" spans="2:19" x14ac:dyDescent="0.35">
      <c r="F30" s="54"/>
      <c r="G30" s="54"/>
      <c r="H30" s="54"/>
      <c r="I30" s="54"/>
      <c r="J30" s="54"/>
    </row>
    <row r="31" spans="2:19" x14ac:dyDescent="0.35">
      <c r="F31" s="54"/>
      <c r="G31" s="54"/>
      <c r="H31" s="54"/>
      <c r="I31" s="54"/>
      <c r="J31" s="54"/>
    </row>
  </sheetData>
  <mergeCells count="12">
    <mergeCell ref="F14:I14"/>
    <mergeCell ref="F16:J16"/>
    <mergeCell ref="B9:D9"/>
    <mergeCell ref="B4:D4"/>
    <mergeCell ref="C5:D5"/>
    <mergeCell ref="C6:D6"/>
    <mergeCell ref="C7:D7"/>
    <mergeCell ref="C8:D8"/>
    <mergeCell ref="B16:D16"/>
    <mergeCell ref="F10:H10"/>
    <mergeCell ref="F11:H11"/>
    <mergeCell ref="F9:H9"/>
  </mergeCells>
  <conditionalFormatting sqref="J14">
    <cfRule type="cellIs" dxfId="4" priority="4" operator="lessThan">
      <formula>0.5</formula>
    </cfRule>
    <cfRule type="cellIs" dxfId="3" priority="5" operator="greaterThan">
      <formula>0.5</formula>
    </cfRule>
  </conditionalFormatting>
  <conditionalFormatting sqref="J13">
    <cfRule type="cellIs" dxfId="2" priority="2" operator="lessThan">
      <formula>5000000</formula>
    </cfRule>
    <cfRule type="cellIs" dxfId="1" priority="3" operator="greaterThan">
      <formula>5000000</formula>
    </cfRule>
  </conditionalFormatting>
  <conditionalFormatting sqref="I10">
    <cfRule type="cellIs" dxfId="0" priority="1" operator="lessThan">
      <formula>$J$7/4</formula>
    </cfRule>
  </conditionalFormatting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Header xml:space="preserve">&amp;LQueensland Modernisation Fund - Detailed data template&amp;CApplication&amp;RSheet 1: Project  summary 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T19"/>
  <sheetViews>
    <sheetView view="pageLayout" zoomScale="80" zoomScaleNormal="100" zoomScalePageLayoutView="80" workbookViewId="0">
      <selection activeCell="G29" sqref="G29"/>
    </sheetView>
  </sheetViews>
  <sheetFormatPr defaultRowHeight="14.25" x14ac:dyDescent="0.45"/>
  <cols>
    <col min="1" max="1" width="3.73046875" customWidth="1"/>
    <col min="2" max="2" width="19.53125" customWidth="1"/>
    <col min="3" max="3" width="42.19921875" style="7" customWidth="1"/>
    <col min="4" max="4" width="10.53125" style="78" customWidth="1"/>
    <col min="5" max="19" width="10.265625" style="14" customWidth="1"/>
    <col min="20" max="20" width="10.19921875" style="18" customWidth="1"/>
  </cols>
  <sheetData>
    <row r="1" spans="2:20" ht="30" customHeight="1" x14ac:dyDescent="0.6">
      <c r="B1" s="8" t="s">
        <v>61</v>
      </c>
      <c r="C1" s="8"/>
      <c r="D1" s="72"/>
    </row>
    <row r="2" spans="2:20" s="3" customFormat="1" ht="17.25" customHeight="1" x14ac:dyDescent="0.35">
      <c r="B2" s="12" t="s">
        <v>21</v>
      </c>
      <c r="C2" s="24"/>
      <c r="D2" s="73"/>
      <c r="E2" s="22"/>
      <c r="F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</row>
    <row r="3" spans="2:20" ht="27.75" customHeight="1" x14ac:dyDescent="0.45">
      <c r="B3" s="1" t="s">
        <v>1</v>
      </c>
      <c r="C3" s="1" t="s">
        <v>20</v>
      </c>
      <c r="D3" s="69" t="s">
        <v>49</v>
      </c>
      <c r="E3" s="114" t="s">
        <v>2</v>
      </c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44" t="s">
        <v>47</v>
      </c>
    </row>
    <row r="4" spans="2:20" ht="22.5" customHeight="1" thickBot="1" x14ac:dyDescent="0.5">
      <c r="B4" s="2" t="s">
        <v>3</v>
      </c>
      <c r="C4" s="2"/>
      <c r="D4" s="74"/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5" t="s">
        <v>13</v>
      </c>
      <c r="O4" s="15" t="s">
        <v>14</v>
      </c>
      <c r="P4" s="15" t="s">
        <v>15</v>
      </c>
      <c r="Q4" s="15" t="s">
        <v>17</v>
      </c>
      <c r="R4" s="15" t="s">
        <v>18</v>
      </c>
      <c r="S4" s="15" t="s">
        <v>19</v>
      </c>
    </row>
    <row r="5" spans="2:20" s="10" customFormat="1" ht="14.25" customHeight="1" thickBot="1" x14ac:dyDescent="0.5">
      <c r="B5" s="11" t="s">
        <v>39</v>
      </c>
      <c r="C5" s="11"/>
      <c r="D5" s="75"/>
      <c r="E5" s="16" t="str">
        <f t="shared" ref="E5:S5" si="0">Operations_startdate</f>
        <v xml:space="preserve">insert date </v>
      </c>
      <c r="F5" s="16" t="str">
        <f t="shared" si="0"/>
        <v xml:space="preserve">insert date </v>
      </c>
      <c r="G5" s="16" t="str">
        <f t="shared" si="0"/>
        <v xml:space="preserve">insert date </v>
      </c>
      <c r="H5" s="16" t="str">
        <f t="shared" si="0"/>
        <v xml:space="preserve">insert date </v>
      </c>
      <c r="I5" s="16" t="str">
        <f t="shared" si="0"/>
        <v xml:space="preserve">insert date </v>
      </c>
      <c r="J5" s="16" t="str">
        <f t="shared" si="0"/>
        <v xml:space="preserve">insert date </v>
      </c>
      <c r="K5" s="16" t="str">
        <f t="shared" si="0"/>
        <v xml:space="preserve">insert date </v>
      </c>
      <c r="L5" s="16" t="str">
        <f t="shared" si="0"/>
        <v xml:space="preserve">insert date </v>
      </c>
      <c r="M5" s="16" t="str">
        <f t="shared" si="0"/>
        <v xml:space="preserve">insert date </v>
      </c>
      <c r="N5" s="16" t="str">
        <f t="shared" si="0"/>
        <v xml:space="preserve">insert date </v>
      </c>
      <c r="O5" s="16" t="str">
        <f t="shared" si="0"/>
        <v xml:space="preserve">insert date </v>
      </c>
      <c r="P5" s="16" t="str">
        <f t="shared" si="0"/>
        <v xml:space="preserve">insert date </v>
      </c>
      <c r="Q5" s="16" t="str">
        <f t="shared" si="0"/>
        <v xml:space="preserve">insert date </v>
      </c>
      <c r="R5" s="16" t="str">
        <f t="shared" si="0"/>
        <v xml:space="preserve">insert date </v>
      </c>
      <c r="S5" s="16" t="str">
        <f t="shared" si="0"/>
        <v xml:space="preserve">insert date </v>
      </c>
      <c r="T5" s="18"/>
    </row>
    <row r="6" spans="2:20" s="9" customFormat="1" ht="22.5" customHeight="1" x14ac:dyDescent="0.5">
      <c r="B6" s="116" t="s">
        <v>48</v>
      </c>
      <c r="C6" s="116"/>
      <c r="D6" s="11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18"/>
    </row>
    <row r="7" spans="2:20" ht="22.5" customHeight="1" x14ac:dyDescent="0.45">
      <c r="B7" s="4" t="s">
        <v>82</v>
      </c>
      <c r="C7" s="6" t="s">
        <v>83</v>
      </c>
      <c r="D7" s="76" t="s">
        <v>16</v>
      </c>
      <c r="E7" s="17">
        <v>2000</v>
      </c>
      <c r="F7" s="17">
        <v>2000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47">
        <f>SUM(E7:S7)</f>
        <v>4000</v>
      </c>
    </row>
    <row r="8" spans="2:20" ht="22.5" customHeight="1" x14ac:dyDescent="0.45">
      <c r="B8" s="4" t="s">
        <v>40</v>
      </c>
      <c r="C8" s="6"/>
      <c r="D8" s="76" t="s">
        <v>16</v>
      </c>
      <c r="E8" s="17">
        <v>500</v>
      </c>
      <c r="F8" s="17">
        <v>500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47">
        <f t="shared" ref="T8:T10" si="1">SUM(E8:S8)</f>
        <v>1000</v>
      </c>
    </row>
    <row r="9" spans="2:20" ht="22.5" customHeight="1" x14ac:dyDescent="0.45">
      <c r="B9" s="4" t="s">
        <v>41</v>
      </c>
      <c r="C9" s="6"/>
      <c r="D9" s="76" t="s">
        <v>16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47">
        <f t="shared" si="1"/>
        <v>0</v>
      </c>
    </row>
    <row r="10" spans="2:20" ht="22.5" customHeight="1" x14ac:dyDescent="0.45">
      <c r="B10" s="4" t="s">
        <v>42</v>
      </c>
      <c r="C10" s="6" t="s">
        <v>84</v>
      </c>
      <c r="D10" s="76" t="s">
        <v>16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47">
        <f t="shared" si="1"/>
        <v>0</v>
      </c>
    </row>
    <row r="11" spans="2:20" s="5" customFormat="1" ht="22.5" customHeight="1" thickBot="1" x14ac:dyDescent="0.5">
      <c r="B11" s="45"/>
      <c r="C11" s="45"/>
      <c r="D11" s="77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2:20" s="9" customFormat="1" ht="22.5" customHeight="1" x14ac:dyDescent="0.5">
      <c r="B12" s="116" t="s">
        <v>90</v>
      </c>
      <c r="C12" s="116"/>
      <c r="D12" s="11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19"/>
    </row>
    <row r="13" spans="2:20" ht="22.5" customHeight="1" x14ac:dyDescent="0.45">
      <c r="B13" s="4" t="s">
        <v>43</v>
      </c>
      <c r="C13" s="6"/>
      <c r="D13" s="76" t="s">
        <v>16</v>
      </c>
      <c r="E13" s="17">
        <v>1500</v>
      </c>
      <c r="F13" s="17">
        <v>1500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47">
        <f>SUM(E13:S13)</f>
        <v>3000</v>
      </c>
    </row>
    <row r="14" spans="2:20" ht="22.5" customHeight="1" x14ac:dyDescent="0.45">
      <c r="B14" s="4" t="s">
        <v>44</v>
      </c>
      <c r="C14" s="6"/>
      <c r="D14" s="76" t="s">
        <v>16</v>
      </c>
      <c r="E14" s="17">
        <v>200</v>
      </c>
      <c r="F14" s="17">
        <v>200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47">
        <f t="shared" ref="T14:T16" si="2">SUM(E14:S14)</f>
        <v>400</v>
      </c>
    </row>
    <row r="15" spans="2:20" ht="22.5" customHeight="1" x14ac:dyDescent="0.45">
      <c r="B15" s="4" t="s">
        <v>45</v>
      </c>
      <c r="C15" s="6"/>
      <c r="D15" s="76" t="s">
        <v>16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47">
        <f t="shared" si="2"/>
        <v>0</v>
      </c>
    </row>
    <row r="16" spans="2:20" ht="22.5" customHeight="1" x14ac:dyDescent="0.45">
      <c r="B16" s="4" t="s">
        <v>46</v>
      </c>
      <c r="C16" s="6" t="s">
        <v>85</v>
      </c>
      <c r="D16" s="76" t="s">
        <v>16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47">
        <f t="shared" si="2"/>
        <v>0</v>
      </c>
    </row>
    <row r="17" spans="2:20" ht="14.65" thickBot="1" x14ac:dyDescent="0.5"/>
    <row r="18" spans="2:20" s="9" customFormat="1" ht="22.5" customHeight="1" x14ac:dyDescent="0.5">
      <c r="B18" s="116" t="s">
        <v>86</v>
      </c>
      <c r="C18" s="116"/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18"/>
    </row>
    <row r="19" spans="2:20" ht="22.5" customHeight="1" x14ac:dyDescent="0.45">
      <c r="B19" s="4" t="s">
        <v>87</v>
      </c>
      <c r="C19" s="6" t="s">
        <v>83</v>
      </c>
      <c r="D19" s="76" t="s">
        <v>16</v>
      </c>
      <c r="E19" s="17">
        <v>50</v>
      </c>
      <c r="F19" s="17">
        <v>50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47">
        <f>SUM(E19:S19)</f>
        <v>100</v>
      </c>
    </row>
  </sheetData>
  <mergeCells count="4">
    <mergeCell ref="E3:S3"/>
    <mergeCell ref="B6:D6"/>
    <mergeCell ref="B12:D12"/>
    <mergeCell ref="B18:D18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 xml:space="preserve">&amp;LQueensland Recycling Modernisation Fund - Detailed data template&amp;CApplication&amp;RSheet 2: Material flows 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G40"/>
  <sheetViews>
    <sheetView view="pageLayout" zoomScale="90" zoomScaleNormal="115" zoomScalePageLayoutView="90" workbookViewId="0">
      <selection activeCell="G9" sqref="G9"/>
    </sheetView>
  </sheetViews>
  <sheetFormatPr defaultRowHeight="14.25" x14ac:dyDescent="0.45"/>
  <cols>
    <col min="1" max="1" width="3.73046875" customWidth="1"/>
    <col min="2" max="2" width="7.265625" customWidth="1"/>
    <col min="3" max="3" width="30" style="7" customWidth="1"/>
    <col min="4" max="4" width="26" customWidth="1"/>
    <col min="5" max="5" width="16" customWidth="1"/>
    <col min="6" max="6" width="15.73046875" style="14" customWidth="1"/>
    <col min="7" max="7" width="42.265625" style="18" customWidth="1"/>
  </cols>
  <sheetData>
    <row r="1" spans="1:7" ht="30" customHeight="1" x14ac:dyDescent="0.7">
      <c r="B1" s="8" t="s">
        <v>69</v>
      </c>
      <c r="C1" s="8"/>
      <c r="D1" s="25"/>
      <c r="E1" s="25"/>
      <c r="F1" s="29"/>
    </row>
    <row r="2" spans="1:7" ht="53.25" customHeight="1" thickBot="1" x14ac:dyDescent="0.5">
      <c r="A2" s="3"/>
      <c r="B2" s="27" t="s">
        <v>26</v>
      </c>
      <c r="C2" s="27" t="s">
        <v>25</v>
      </c>
      <c r="D2" s="43" t="s">
        <v>28</v>
      </c>
      <c r="E2" s="42" t="s">
        <v>78</v>
      </c>
      <c r="F2" s="42" t="s">
        <v>79</v>
      </c>
    </row>
    <row r="3" spans="1:7" s="9" customFormat="1" ht="22.5" customHeight="1" x14ac:dyDescent="0.5">
      <c r="A3" s="3"/>
      <c r="B3" s="117" t="s">
        <v>31</v>
      </c>
      <c r="C3" s="117"/>
      <c r="D3" s="117"/>
      <c r="E3" s="117"/>
      <c r="F3" s="117"/>
      <c r="G3" s="19"/>
    </row>
    <row r="4" spans="1:7" s="9" customFormat="1" ht="22.5" customHeight="1" x14ac:dyDescent="0.5">
      <c r="A4" s="3"/>
      <c r="B4" s="122" t="s">
        <v>27</v>
      </c>
      <c r="C4" s="122"/>
      <c r="D4" s="122"/>
      <c r="E4" s="122"/>
      <c r="F4" s="122"/>
      <c r="G4" s="19"/>
    </row>
    <row r="5" spans="1:7" ht="22.5" customHeight="1" x14ac:dyDescent="0.45">
      <c r="A5" s="3"/>
      <c r="B5" s="39" t="s">
        <v>35</v>
      </c>
      <c r="C5" s="67" t="s">
        <v>65</v>
      </c>
      <c r="D5" s="67" t="s">
        <v>66</v>
      </c>
      <c r="E5" s="100">
        <v>200000</v>
      </c>
      <c r="F5" s="101"/>
    </row>
    <row r="6" spans="1:7" ht="22.5" customHeight="1" x14ac:dyDescent="0.45">
      <c r="A6" s="3"/>
      <c r="B6" s="39" t="s">
        <v>36</v>
      </c>
      <c r="C6" s="30"/>
      <c r="D6" s="30"/>
      <c r="E6" s="100">
        <v>125000</v>
      </c>
      <c r="F6" s="101"/>
    </row>
    <row r="7" spans="1:7" ht="22.5" customHeight="1" x14ac:dyDescent="0.45">
      <c r="A7" s="3"/>
      <c r="B7" s="39"/>
      <c r="C7" s="30"/>
      <c r="D7" s="30"/>
      <c r="E7" s="100"/>
      <c r="F7" s="101"/>
    </row>
    <row r="8" spans="1:7" ht="22.5" customHeight="1" x14ac:dyDescent="0.45">
      <c r="A8" s="3"/>
      <c r="B8" s="39"/>
      <c r="C8" s="30"/>
      <c r="D8" s="30"/>
      <c r="E8" s="100"/>
      <c r="F8" s="101"/>
    </row>
    <row r="9" spans="1:7" ht="22.5" customHeight="1" x14ac:dyDescent="0.45">
      <c r="A9" s="3"/>
      <c r="B9" s="39"/>
      <c r="C9" s="30"/>
      <c r="D9" s="30"/>
      <c r="E9" s="100"/>
      <c r="F9" s="101"/>
    </row>
    <row r="10" spans="1:7" ht="22.5" customHeight="1" x14ac:dyDescent="0.45">
      <c r="A10" s="3"/>
      <c r="B10" s="39"/>
      <c r="C10" s="30"/>
      <c r="D10" s="30"/>
      <c r="E10" s="100"/>
      <c r="F10" s="102">
        <f>SUM(E5:E10)</f>
        <v>325000</v>
      </c>
    </row>
    <row r="11" spans="1:7" ht="22.5" customHeight="1" x14ac:dyDescent="0.45">
      <c r="A11" s="3"/>
      <c r="B11" s="122" t="s">
        <v>81</v>
      </c>
      <c r="C11" s="122"/>
      <c r="D11" s="122"/>
      <c r="E11" s="122"/>
      <c r="F11" s="122"/>
    </row>
    <row r="12" spans="1:7" ht="22.5" customHeight="1" x14ac:dyDescent="0.45">
      <c r="A12" s="3"/>
      <c r="B12" s="39"/>
      <c r="C12" s="67" t="s">
        <v>65</v>
      </c>
      <c r="D12" s="67" t="s">
        <v>66</v>
      </c>
      <c r="E12" s="100">
        <v>85000</v>
      </c>
      <c r="F12" s="101"/>
      <c r="G12" s="71"/>
    </row>
    <row r="13" spans="1:7" ht="22.5" customHeight="1" x14ac:dyDescent="0.45">
      <c r="A13" s="3"/>
      <c r="B13" s="39"/>
      <c r="C13" s="30"/>
      <c r="D13" s="30"/>
      <c r="E13" s="100"/>
      <c r="F13" s="101"/>
      <c r="G13" s="71" t="s">
        <v>64</v>
      </c>
    </row>
    <row r="14" spans="1:7" ht="22.5" customHeight="1" x14ac:dyDescent="0.45">
      <c r="A14" s="3"/>
      <c r="B14" s="39"/>
      <c r="C14" s="30"/>
      <c r="D14" s="30"/>
      <c r="E14" s="100"/>
      <c r="F14" s="101"/>
    </row>
    <row r="15" spans="1:7" ht="22.5" customHeight="1" x14ac:dyDescent="0.45">
      <c r="A15" s="3"/>
      <c r="B15" s="39"/>
      <c r="C15" s="30"/>
      <c r="D15" s="30"/>
      <c r="E15" s="100"/>
      <c r="F15" s="102">
        <f>SUM(E12:E15)</f>
        <v>85000</v>
      </c>
    </row>
    <row r="16" spans="1:7" s="5" customFormat="1" ht="22.5" customHeight="1" thickBot="1" x14ac:dyDescent="0.5">
      <c r="A16" s="31"/>
      <c r="B16" s="118" t="s">
        <v>29</v>
      </c>
      <c r="C16" s="118"/>
      <c r="D16" s="68"/>
      <c r="E16" s="68"/>
      <c r="F16" s="99">
        <f>F10+F15</f>
        <v>410000</v>
      </c>
      <c r="G16" s="21"/>
    </row>
    <row r="17" spans="1:7" s="5" customFormat="1" ht="22.5" customHeight="1" thickBot="1" x14ac:dyDescent="0.5">
      <c r="A17" s="31"/>
      <c r="B17" s="28"/>
      <c r="C17" s="28"/>
      <c r="D17" s="32"/>
      <c r="E17" s="32"/>
      <c r="F17" s="33"/>
      <c r="G17" s="21"/>
    </row>
    <row r="18" spans="1:7" s="9" customFormat="1" ht="22.5" customHeight="1" x14ac:dyDescent="0.5">
      <c r="A18" s="3"/>
      <c r="B18" s="120" t="s">
        <v>32</v>
      </c>
      <c r="C18" s="120"/>
      <c r="D18" s="120"/>
      <c r="E18" s="120"/>
      <c r="F18" s="120"/>
      <c r="G18" s="19"/>
    </row>
    <row r="19" spans="1:7" ht="22.5" customHeight="1" x14ac:dyDescent="0.45">
      <c r="A19" s="3"/>
      <c r="B19" s="39" t="s">
        <v>33</v>
      </c>
      <c r="C19" s="30"/>
      <c r="D19" s="30"/>
      <c r="E19" s="100">
        <v>150000</v>
      </c>
      <c r="F19" s="38"/>
    </row>
    <row r="20" spans="1:7" ht="22.5" customHeight="1" x14ac:dyDescent="0.45">
      <c r="A20" s="3"/>
      <c r="B20" s="39" t="s">
        <v>34</v>
      </c>
      <c r="C20" s="30"/>
      <c r="D20" s="30"/>
      <c r="E20" s="100">
        <v>95000</v>
      </c>
      <c r="F20" s="38"/>
    </row>
    <row r="21" spans="1:7" ht="22.5" customHeight="1" x14ac:dyDescent="0.45">
      <c r="A21" s="3"/>
      <c r="B21" s="39"/>
      <c r="C21" s="30"/>
      <c r="D21" s="30"/>
      <c r="E21" s="100"/>
      <c r="F21" s="38"/>
    </row>
    <row r="22" spans="1:7" ht="22.5" customHeight="1" x14ac:dyDescent="0.45">
      <c r="A22" s="3"/>
      <c r="B22" s="39"/>
      <c r="C22" s="30"/>
      <c r="D22" s="30"/>
      <c r="E22" s="100"/>
      <c r="F22" s="38"/>
    </row>
    <row r="23" spans="1:7" ht="22.5" customHeight="1" x14ac:dyDescent="0.45">
      <c r="A23" s="3"/>
      <c r="B23" s="39"/>
      <c r="C23" s="30"/>
      <c r="D23" s="30"/>
      <c r="E23" s="100"/>
      <c r="F23" s="38"/>
    </row>
    <row r="24" spans="1:7" ht="22.5" customHeight="1" x14ac:dyDescent="0.45">
      <c r="A24" s="3"/>
      <c r="B24" s="39"/>
      <c r="C24" s="30"/>
      <c r="D24" s="30"/>
      <c r="E24" s="100"/>
      <c r="F24" s="38"/>
    </row>
    <row r="25" spans="1:7" ht="22.5" customHeight="1" x14ac:dyDescent="0.45">
      <c r="A25" s="3"/>
      <c r="B25" s="39"/>
      <c r="C25" s="30"/>
      <c r="D25" s="30"/>
      <c r="E25" s="100"/>
      <c r="F25" s="38"/>
    </row>
    <row r="26" spans="1:7" ht="22.5" customHeight="1" x14ac:dyDescent="0.45">
      <c r="A26" s="3"/>
      <c r="B26" s="39"/>
      <c r="C26" s="30"/>
      <c r="D26" s="30"/>
      <c r="E26" s="40"/>
      <c r="F26" s="38"/>
    </row>
    <row r="27" spans="1:7" ht="22.5" customHeight="1" x14ac:dyDescent="0.45">
      <c r="A27" s="3"/>
      <c r="B27" s="39"/>
      <c r="C27" s="30"/>
      <c r="D27" s="30"/>
      <c r="E27" s="40"/>
      <c r="F27" s="38"/>
    </row>
    <row r="28" spans="1:7" ht="22.5" customHeight="1" x14ac:dyDescent="0.45">
      <c r="A28" s="3"/>
      <c r="B28" s="39"/>
      <c r="C28" s="30"/>
      <c r="D28" s="30"/>
      <c r="E28" s="40"/>
      <c r="F28" s="38"/>
    </row>
    <row r="29" spans="1:7" s="5" customFormat="1" ht="22.5" customHeight="1" thickBot="1" x14ac:dyDescent="0.5">
      <c r="A29" s="31"/>
      <c r="B29" s="121" t="s">
        <v>30</v>
      </c>
      <c r="C29" s="121"/>
      <c r="D29" s="37"/>
      <c r="E29" s="37"/>
      <c r="F29" s="103">
        <f>SUM(E19:E28)</f>
        <v>245000</v>
      </c>
      <c r="G29" s="21"/>
    </row>
    <row r="30" spans="1:7" ht="22.5" customHeight="1" thickBot="1" x14ac:dyDescent="0.5">
      <c r="A30" s="31"/>
      <c r="B30" s="119" t="s">
        <v>67</v>
      </c>
      <c r="C30" s="119"/>
      <c r="D30" s="34"/>
      <c r="E30" s="34"/>
      <c r="F30" s="104">
        <f>F16+F29</f>
        <v>655000</v>
      </c>
    </row>
    <row r="31" spans="1:7" ht="22.5" customHeight="1" x14ac:dyDescent="0.45">
      <c r="A31" s="3"/>
      <c r="B31" s="3"/>
      <c r="C31" s="35"/>
      <c r="D31" s="3"/>
      <c r="E31" s="3"/>
      <c r="F31" s="36"/>
    </row>
    <row r="32" spans="1:7" ht="22.5" customHeight="1" x14ac:dyDescent="0.45"/>
    <row r="33" spans="1:7" ht="22.5" customHeight="1" x14ac:dyDescent="0.45"/>
    <row r="34" spans="1:7" s="5" customFormat="1" ht="22.5" customHeight="1" x14ac:dyDescent="0.45">
      <c r="A34"/>
      <c r="B34"/>
      <c r="C34" s="7"/>
      <c r="D34"/>
      <c r="E34"/>
      <c r="F34" s="14"/>
      <c r="G34" s="21"/>
    </row>
    <row r="35" spans="1:7" ht="22.5" customHeight="1" x14ac:dyDescent="0.45">
      <c r="G35" s="20"/>
    </row>
    <row r="36" spans="1:7" ht="22.5" customHeight="1" x14ac:dyDescent="0.45"/>
    <row r="37" spans="1:7" ht="22.5" customHeight="1" x14ac:dyDescent="0.45"/>
    <row r="38" spans="1:7" ht="22.5" customHeight="1" x14ac:dyDescent="0.45"/>
    <row r="39" spans="1:7" ht="22.5" customHeight="1" x14ac:dyDescent="0.45"/>
    <row r="40" spans="1:7" ht="22.5" customHeight="1" x14ac:dyDescent="0.45"/>
  </sheetData>
  <mergeCells count="7">
    <mergeCell ref="B3:F3"/>
    <mergeCell ref="B16:C16"/>
    <mergeCell ref="B30:C30"/>
    <mergeCell ref="B18:F18"/>
    <mergeCell ref="B29:C29"/>
    <mergeCell ref="B4:F4"/>
    <mergeCell ref="B11:F1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Header>&amp;LQueensland Recycling Modernisation Fund - Detailed data template&amp;CApplication&amp;RSheet 3: Project budget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212A7-C655-4E6F-8074-31650A7C7E7A}">
  <dimension ref="B1:W61"/>
  <sheetViews>
    <sheetView showGridLines="0" view="pageBreakPreview" zoomScale="106" zoomScaleSheetLayoutView="106" workbookViewId="0">
      <pane ySplit="3" topLeftCell="A4" activePane="bottomLeft" state="frozen"/>
      <selection pane="bottomLeft" activeCell="G7" sqref="G7"/>
    </sheetView>
  </sheetViews>
  <sheetFormatPr defaultColWidth="9.1328125" defaultRowHeight="29.25" customHeight="1" x14ac:dyDescent="0.35"/>
  <cols>
    <col min="1" max="1" width="3.3984375" style="123" customWidth="1"/>
    <col min="2" max="2" width="46.3984375" style="123" customWidth="1"/>
    <col min="3" max="17" width="9.59765625" style="123" customWidth="1"/>
    <col min="18" max="18" width="3.265625" style="123" customWidth="1"/>
    <col min="19" max="19" width="10.73046875" style="123" customWidth="1"/>
    <col min="20" max="16384" width="9.1328125" style="123"/>
  </cols>
  <sheetData>
    <row r="1" spans="2:23" ht="29.25" customHeight="1" x14ac:dyDescent="0.6">
      <c r="B1" s="8" t="s">
        <v>117</v>
      </c>
      <c r="C1" s="156"/>
      <c r="D1" s="155"/>
      <c r="E1" s="155"/>
      <c r="F1" s="155"/>
      <c r="G1" s="155"/>
      <c r="H1" s="154"/>
      <c r="M1" s="154"/>
    </row>
    <row r="2" spans="2:23" ht="18.75" customHeight="1" x14ac:dyDescent="0.35">
      <c r="B2" s="153" t="s">
        <v>116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</row>
    <row r="3" spans="2:23" ht="23.25" customHeight="1" x14ac:dyDescent="0.35">
      <c r="B3" s="124" t="s">
        <v>115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</row>
    <row r="4" spans="2:23" customFormat="1" ht="21.75" customHeight="1" thickBot="1" x14ac:dyDescent="0.5">
      <c r="B4" s="2" t="s">
        <v>110</v>
      </c>
      <c r="C4" s="15" t="str">
        <f>'[1]Capital Cost Breakdown'!E3</f>
        <v>Year -2</v>
      </c>
      <c r="D4" s="15" t="str">
        <f>'[1]Capital Cost Breakdown'!F3</f>
        <v>Year -1</v>
      </c>
      <c r="E4" s="15" t="str">
        <f>'[1]Capital Cost Breakdown'!G3</f>
        <v>Year 0</v>
      </c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3"/>
      <c r="S4" s="123"/>
      <c r="T4" s="123"/>
      <c r="U4" s="123"/>
      <c r="V4" s="123"/>
      <c r="W4" s="18"/>
    </row>
    <row r="5" spans="2:23" s="10" customFormat="1" ht="14.25" customHeight="1" thickBot="1" x14ac:dyDescent="0.4">
      <c r="B5" s="11" t="s">
        <v>106</v>
      </c>
      <c r="C5" s="75">
        <v>2022</v>
      </c>
      <c r="D5" s="75">
        <v>2023</v>
      </c>
      <c r="E5" s="75">
        <v>2024</v>
      </c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3"/>
      <c r="S5" s="123"/>
      <c r="T5" s="123"/>
      <c r="U5" s="123"/>
      <c r="V5" s="123"/>
      <c r="W5" s="138"/>
    </row>
    <row r="6" spans="2:23" s="10" customFormat="1" ht="14.25" customHeight="1" thickBot="1" x14ac:dyDescent="0.4">
      <c r="B6" s="11" t="s">
        <v>105</v>
      </c>
      <c r="C6" s="75" t="str">
        <f>(C$5-1)&amp;"-"&amp;(C$5-2000)</f>
        <v>2021-22</v>
      </c>
      <c r="D6" s="75" t="str">
        <f>(D$5-1)&amp;"-"&amp;(D$5-2000)</f>
        <v>2022-23</v>
      </c>
      <c r="E6" s="75" t="str">
        <f>(E$5-1)&amp;"-"&amp;(E$5-2000)</f>
        <v>2023-24</v>
      </c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3"/>
      <c r="S6" s="123"/>
      <c r="T6" s="123"/>
      <c r="U6" s="123"/>
      <c r="V6" s="123"/>
      <c r="W6" s="138"/>
    </row>
    <row r="7" spans="2:23" s="9" customFormat="1" ht="22.5" customHeight="1" thickBot="1" x14ac:dyDescent="0.55000000000000004">
      <c r="B7" s="116" t="s">
        <v>114</v>
      </c>
      <c r="C7" s="116"/>
      <c r="D7" s="116"/>
      <c r="E7" s="26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3"/>
      <c r="S7" s="123"/>
      <c r="T7" s="19"/>
    </row>
    <row r="8" spans="2:23" ht="34.5" customHeight="1" x14ac:dyDescent="0.35">
      <c r="B8" s="132" t="s">
        <v>113</v>
      </c>
      <c r="C8" s="131"/>
      <c r="D8" s="131"/>
      <c r="E8" s="131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</row>
    <row r="9" spans="2:23" ht="23.25" customHeight="1" x14ac:dyDescent="0.35">
      <c r="B9" s="152" t="s">
        <v>101</v>
      </c>
      <c r="C9" s="151"/>
      <c r="D9" s="151"/>
      <c r="E9" s="151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</row>
    <row r="10" spans="2:23" ht="23.25" customHeight="1" x14ac:dyDescent="0.35">
      <c r="B10" s="126" t="s">
        <v>100</v>
      </c>
      <c r="C10" s="150"/>
      <c r="D10" s="150"/>
      <c r="E10" s="150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</row>
    <row r="11" spans="2:23" ht="23.25" customHeight="1" x14ac:dyDescent="0.35">
      <c r="B11" s="126" t="s">
        <v>99</v>
      </c>
      <c r="C11" s="137"/>
      <c r="D11" s="137"/>
      <c r="E11" s="137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</row>
    <row r="12" spans="2:23" ht="23.25" customHeight="1" x14ac:dyDescent="0.35">
      <c r="B12" s="126" t="s">
        <v>98</v>
      </c>
      <c r="C12" s="137"/>
      <c r="D12" s="137"/>
      <c r="E12" s="137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</row>
    <row r="13" spans="2:23" ht="23.25" customHeight="1" x14ac:dyDescent="0.35">
      <c r="B13" s="126" t="s">
        <v>97</v>
      </c>
      <c r="C13" s="137"/>
      <c r="D13" s="137"/>
      <c r="E13" s="137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</row>
    <row r="14" spans="2:23" ht="23.25" customHeight="1" x14ac:dyDescent="0.35">
      <c r="B14" s="126" t="s">
        <v>96</v>
      </c>
      <c r="C14" s="137"/>
      <c r="D14" s="137"/>
      <c r="E14" s="137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</row>
    <row r="15" spans="2:23" ht="23.25" customHeight="1" x14ac:dyDescent="0.35">
      <c r="B15" s="126" t="s">
        <v>95</v>
      </c>
      <c r="C15" s="137"/>
      <c r="D15" s="137"/>
      <c r="E15" s="137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</row>
    <row r="16" spans="2:23" ht="23.25" customHeight="1" x14ac:dyDescent="0.35">
      <c r="B16" s="149" t="s">
        <v>94</v>
      </c>
      <c r="C16" s="148"/>
      <c r="D16" s="148"/>
      <c r="E16" s="148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</row>
    <row r="17" spans="2:17" s="147" customFormat="1" ht="23.25" customHeight="1" thickBot="1" x14ac:dyDescent="0.5">
      <c r="B17" s="136" t="s">
        <v>104</v>
      </c>
      <c r="C17" s="135">
        <f>SUM(C10:C16)</f>
        <v>0</v>
      </c>
      <c r="D17" s="135">
        <f>SUM(D10:D16)</f>
        <v>0</v>
      </c>
      <c r="E17" s="135">
        <f>SUM(E10:E16)</f>
        <v>0</v>
      </c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</row>
    <row r="18" spans="2:17" ht="23.25" customHeight="1" thickBot="1" x14ac:dyDescent="0.4">
      <c r="B18" s="143" t="s">
        <v>112</v>
      </c>
      <c r="C18" s="146"/>
      <c r="D18" s="146"/>
      <c r="E18" s="146"/>
      <c r="F18" s="146"/>
      <c r="G18" s="146"/>
      <c r="H18" s="146"/>
      <c r="I18" s="146"/>
      <c r="J18" s="146"/>
      <c r="K18" s="145"/>
      <c r="L18" s="124"/>
      <c r="M18" s="124"/>
      <c r="N18" s="124"/>
      <c r="O18" s="124"/>
      <c r="P18" s="124"/>
      <c r="Q18" s="124"/>
    </row>
    <row r="19" spans="2:17" ht="23.25" customHeight="1" x14ac:dyDescent="0.35">
      <c r="B19" s="124" t="s">
        <v>103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</row>
    <row r="20" spans="2:17" ht="23.25" customHeight="1" thickBot="1" x14ac:dyDescent="0.4">
      <c r="B20" s="144"/>
      <c r="C20" s="144"/>
      <c r="D20" s="144"/>
      <c r="E20" s="144"/>
    </row>
    <row r="21" spans="2:17" ht="23.25" customHeight="1" x14ac:dyDescent="0.35">
      <c r="B21" s="143" t="s">
        <v>111</v>
      </c>
      <c r="C21" s="142"/>
      <c r="D21" s="142"/>
      <c r="E21" s="142"/>
      <c r="F21" s="134"/>
    </row>
    <row r="22" spans="2:17" ht="23.25" customHeight="1" thickBot="1" x14ac:dyDescent="0.4">
      <c r="B22" s="2" t="s">
        <v>110</v>
      </c>
      <c r="C22" s="15" t="str">
        <f>C4</f>
        <v>Year -2</v>
      </c>
      <c r="D22" s="15" t="str">
        <f>D4</f>
        <v>Year -1</v>
      </c>
      <c r="E22" s="15" t="str">
        <f>E4</f>
        <v>Year 0</v>
      </c>
      <c r="F22" s="134"/>
    </row>
    <row r="23" spans="2:17" ht="23.25" customHeight="1" x14ac:dyDescent="0.35">
      <c r="B23" s="141" t="s">
        <v>101</v>
      </c>
      <c r="C23" s="140"/>
      <c r="D23" s="140"/>
      <c r="E23" s="140"/>
      <c r="F23" s="134"/>
    </row>
    <row r="24" spans="2:17" ht="23.25" customHeight="1" x14ac:dyDescent="0.35">
      <c r="B24" s="126" t="s">
        <v>100</v>
      </c>
      <c r="C24" s="125"/>
      <c r="D24" s="125"/>
      <c r="E24" s="139"/>
      <c r="F24" s="134"/>
    </row>
    <row r="25" spans="2:17" ht="23.25" customHeight="1" x14ac:dyDescent="0.35">
      <c r="B25" s="126" t="s">
        <v>99</v>
      </c>
      <c r="C25" s="125"/>
      <c r="D25" s="125"/>
      <c r="E25" s="139"/>
      <c r="F25" s="134"/>
    </row>
    <row r="26" spans="2:17" ht="23.25" customHeight="1" x14ac:dyDescent="0.35">
      <c r="B26" s="126" t="s">
        <v>98</v>
      </c>
      <c r="C26" s="125"/>
      <c r="D26" s="125"/>
      <c r="E26" s="139"/>
      <c r="F26" s="134"/>
    </row>
    <row r="27" spans="2:17" ht="23.25" customHeight="1" x14ac:dyDescent="0.35">
      <c r="B27" s="126" t="s">
        <v>97</v>
      </c>
      <c r="C27" s="125"/>
      <c r="D27" s="125"/>
      <c r="E27" s="139"/>
      <c r="F27" s="134"/>
    </row>
    <row r="28" spans="2:17" ht="23.25" customHeight="1" x14ac:dyDescent="0.35">
      <c r="B28" s="126" t="s">
        <v>96</v>
      </c>
      <c r="C28" s="125"/>
      <c r="D28" s="125"/>
      <c r="E28" s="139"/>
      <c r="F28" s="134"/>
    </row>
    <row r="29" spans="2:17" ht="23.25" customHeight="1" x14ac:dyDescent="0.35">
      <c r="B29" s="126" t="s">
        <v>95</v>
      </c>
      <c r="C29" s="125"/>
      <c r="D29" s="125"/>
      <c r="E29" s="139"/>
      <c r="F29" s="134"/>
    </row>
    <row r="30" spans="2:17" ht="23.25" customHeight="1" x14ac:dyDescent="0.35">
      <c r="B30" s="126" t="s">
        <v>94</v>
      </c>
      <c r="C30" s="125"/>
      <c r="D30" s="125"/>
      <c r="E30" s="139"/>
      <c r="F30" s="134"/>
    </row>
    <row r="31" spans="2:17" ht="23.25" customHeight="1" x14ac:dyDescent="0.35">
      <c r="B31" s="124" t="s">
        <v>93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</row>
    <row r="32" spans="2:17" ht="23.25" customHeight="1" x14ac:dyDescent="0.35">
      <c r="B32" s="124" t="s">
        <v>109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</row>
    <row r="33" spans="2:23" ht="14.25" customHeight="1" thickBot="1" x14ac:dyDescent="0.4"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</row>
    <row r="34" spans="2:23" ht="23.25" customHeight="1" thickBot="1" x14ac:dyDescent="0.4">
      <c r="B34" s="116" t="s">
        <v>108</v>
      </c>
      <c r="C34" s="116"/>
      <c r="D34" s="11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2:23" ht="23.25" customHeight="1" x14ac:dyDescent="0.35">
      <c r="B35" s="132" t="s">
        <v>107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0"/>
    </row>
    <row r="36" spans="2:23" ht="23.25" customHeight="1" thickBot="1" x14ac:dyDescent="0.4">
      <c r="B36" s="2" t="s">
        <v>3</v>
      </c>
      <c r="C36" s="15" t="str">
        <f>'[1]Material Flows'!E4</f>
        <v>Year 1</v>
      </c>
      <c r="D36" s="15" t="str">
        <f>'[1]Material Flows'!F4</f>
        <v>Year 2</v>
      </c>
      <c r="E36" s="15" t="str">
        <f>'[1]Material Flows'!G4</f>
        <v>Year 3</v>
      </c>
      <c r="F36" s="15" t="str">
        <f>'[1]Material Flows'!H4</f>
        <v>Year 4</v>
      </c>
      <c r="G36" s="15" t="str">
        <f>'[1]Material Flows'!I4</f>
        <v>Year 5</v>
      </c>
      <c r="H36" s="15" t="str">
        <f>'[1]Material Flows'!J4</f>
        <v>Year 6</v>
      </c>
      <c r="I36" s="15" t="str">
        <f>'[1]Material Flows'!K4</f>
        <v>Year 7</v>
      </c>
      <c r="J36" s="15" t="str">
        <f>'[1]Material Flows'!L4</f>
        <v>Year 8</v>
      </c>
      <c r="K36" s="15" t="str">
        <f>'[1]Material Flows'!M4</f>
        <v>Year 9</v>
      </c>
      <c r="L36" s="15" t="str">
        <f>'[1]Material Flows'!N4</f>
        <v>Year 10</v>
      </c>
      <c r="M36" s="15" t="str">
        <f>'[1]Material Flows'!O4</f>
        <v>Year 11</v>
      </c>
      <c r="N36" s="15" t="str">
        <f>'[1]Material Flows'!P4</f>
        <v>Year 12</v>
      </c>
      <c r="O36" s="15" t="str">
        <f>'[1]Material Flows'!Q4</f>
        <v>Year 13</v>
      </c>
      <c r="P36" s="15" t="str">
        <f>'[1]Material Flows'!R4</f>
        <v>Year 14</v>
      </c>
      <c r="Q36" s="15" t="str">
        <f>'[1]Material Flows'!S4</f>
        <v>Year 15</v>
      </c>
    </row>
    <row r="37" spans="2:23" s="10" customFormat="1" ht="14.25" customHeight="1" thickBot="1" x14ac:dyDescent="0.4">
      <c r="B37" s="11" t="s">
        <v>106</v>
      </c>
      <c r="C37" s="75">
        <f>'[1]Material Flows'!E5</f>
        <v>2025</v>
      </c>
      <c r="D37" s="75">
        <f>'[1]Material Flows'!F5</f>
        <v>2026</v>
      </c>
      <c r="E37" s="75">
        <f>'[1]Material Flows'!G5</f>
        <v>2027</v>
      </c>
      <c r="F37" s="75">
        <f>'[1]Material Flows'!H5</f>
        <v>2028</v>
      </c>
      <c r="G37" s="75">
        <f>'[1]Material Flows'!I5</f>
        <v>2029</v>
      </c>
      <c r="H37" s="75">
        <f>'[1]Material Flows'!J5</f>
        <v>2030</v>
      </c>
      <c r="I37" s="75">
        <f>'[1]Material Flows'!K5</f>
        <v>2031</v>
      </c>
      <c r="J37" s="75">
        <f>'[1]Material Flows'!L5</f>
        <v>2032</v>
      </c>
      <c r="K37" s="75">
        <f>'[1]Material Flows'!M5</f>
        <v>2033</v>
      </c>
      <c r="L37" s="75">
        <f>'[1]Material Flows'!N5</f>
        <v>2034</v>
      </c>
      <c r="M37" s="75">
        <f>'[1]Material Flows'!O5</f>
        <v>2035</v>
      </c>
      <c r="N37" s="75">
        <f>'[1]Material Flows'!P5</f>
        <v>2036</v>
      </c>
      <c r="O37" s="75">
        <f>'[1]Material Flows'!Q5</f>
        <v>2037</v>
      </c>
      <c r="P37" s="75">
        <f>'[1]Material Flows'!R5</f>
        <v>2038</v>
      </c>
      <c r="Q37" s="75">
        <f>'[1]Material Flows'!S5</f>
        <v>2039</v>
      </c>
      <c r="R37" s="123"/>
      <c r="S37" s="123"/>
      <c r="T37" s="123"/>
      <c r="U37" s="123"/>
      <c r="V37" s="123"/>
      <c r="W37" s="138"/>
    </row>
    <row r="38" spans="2:23" s="10" customFormat="1" ht="14.25" customHeight="1" thickBot="1" x14ac:dyDescent="0.4">
      <c r="B38" s="11" t="s">
        <v>105</v>
      </c>
      <c r="C38" s="75" t="str">
        <f>(C$37-1)&amp;"-"&amp;(C$37-2000)</f>
        <v>2024-25</v>
      </c>
      <c r="D38" s="75" t="str">
        <f>(D$37-1)&amp;"-"&amp;(D$37-2000)</f>
        <v>2025-26</v>
      </c>
      <c r="E38" s="75" t="str">
        <f>(E$37-1)&amp;"-"&amp;(E$37-2000)</f>
        <v>2026-27</v>
      </c>
      <c r="F38" s="75" t="str">
        <f>(F$37-1)&amp;"-"&amp;(F$37-2000)</f>
        <v>2027-28</v>
      </c>
      <c r="G38" s="75" t="str">
        <f>(G$37-1)&amp;"-"&amp;(G$37-2000)</f>
        <v>2028-29</v>
      </c>
      <c r="H38" s="75" t="str">
        <f>(H$37-1)&amp;"-"&amp;(H$37-2000)</f>
        <v>2029-30</v>
      </c>
      <c r="I38" s="75" t="str">
        <f>(I$37-1)&amp;"-"&amp;(I$37-2000)</f>
        <v>2030-31</v>
      </c>
      <c r="J38" s="75" t="str">
        <f>(J$37-1)&amp;"-"&amp;(J$37-2000)</f>
        <v>2031-32</v>
      </c>
      <c r="K38" s="75" t="str">
        <f>(K$37-1)&amp;"-"&amp;(K$37-2000)</f>
        <v>2032-33</v>
      </c>
      <c r="L38" s="75" t="str">
        <f>(L$37-1)&amp;"-"&amp;(L$37-2000)</f>
        <v>2033-34</v>
      </c>
      <c r="M38" s="75" t="str">
        <f>(M$37-1)&amp;"-"&amp;(M$37-2000)</f>
        <v>2034-35</v>
      </c>
      <c r="N38" s="75" t="str">
        <f>(N$37-1)&amp;"-"&amp;(N$37-2000)</f>
        <v>2035-36</v>
      </c>
      <c r="O38" s="75" t="str">
        <f>(O$37-1)&amp;"-"&amp;(O$37-2000)</f>
        <v>2036-37</v>
      </c>
      <c r="P38" s="75" t="str">
        <f>(P$37-1)&amp;"-"&amp;(P$37-2000)</f>
        <v>2037-38</v>
      </c>
      <c r="Q38" s="75" t="str">
        <f>(Q$37-1)&amp;"-"&amp;(Q$37-2000)</f>
        <v>2038-39</v>
      </c>
      <c r="R38" s="123"/>
      <c r="S38" s="123"/>
      <c r="T38" s="123"/>
      <c r="U38" s="123"/>
      <c r="V38" s="123"/>
      <c r="W38" s="138"/>
    </row>
    <row r="39" spans="2:23" ht="23.25" customHeight="1" x14ac:dyDescent="0.35">
      <c r="B39" s="129" t="s">
        <v>101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7"/>
    </row>
    <row r="40" spans="2:23" ht="23.25" customHeight="1" x14ac:dyDescent="0.35">
      <c r="B40" s="126" t="s">
        <v>100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</row>
    <row r="41" spans="2:23" ht="23.25" customHeight="1" x14ac:dyDescent="0.35">
      <c r="B41" s="126" t="s">
        <v>99</v>
      </c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</row>
    <row r="42" spans="2:23" ht="23.25" customHeight="1" x14ac:dyDescent="0.35">
      <c r="B42" s="126" t="s">
        <v>98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</row>
    <row r="43" spans="2:23" ht="23.25" customHeight="1" x14ac:dyDescent="0.35">
      <c r="B43" s="126" t="s">
        <v>97</v>
      </c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</row>
    <row r="44" spans="2:23" ht="23.25" customHeight="1" x14ac:dyDescent="0.35">
      <c r="B44" s="126" t="s">
        <v>96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</row>
    <row r="45" spans="2:23" ht="23.25" customHeight="1" x14ac:dyDescent="0.35">
      <c r="B45" s="126" t="s">
        <v>95</v>
      </c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</row>
    <row r="46" spans="2:23" ht="23.25" customHeight="1" x14ac:dyDescent="0.35">
      <c r="B46" s="126" t="s">
        <v>94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</row>
    <row r="47" spans="2:23" ht="23.25" customHeight="1" thickBot="1" x14ac:dyDescent="0.4">
      <c r="B47" s="136" t="s">
        <v>104</v>
      </c>
      <c r="C47" s="135">
        <f>SUM(C40:C46)</f>
        <v>0</v>
      </c>
      <c r="D47" s="135">
        <f>SUM(D40:D46)</f>
        <v>0</v>
      </c>
      <c r="E47" s="135">
        <f>SUM(E40:E46)</f>
        <v>0</v>
      </c>
      <c r="F47" s="135">
        <f>SUM(F40:F46)</f>
        <v>0</v>
      </c>
      <c r="G47" s="135">
        <f>SUM(G40:G46)</f>
        <v>0</v>
      </c>
      <c r="H47" s="135">
        <f>SUM(H40:H46)</f>
        <v>0</v>
      </c>
      <c r="I47" s="135">
        <f>SUM(I40:I46)</f>
        <v>0</v>
      </c>
      <c r="J47" s="135">
        <f>SUM(J40:J46)</f>
        <v>0</v>
      </c>
      <c r="K47" s="135">
        <f>SUM(K40:K46)</f>
        <v>0</v>
      </c>
      <c r="L47" s="135">
        <f>SUM(L40:L46)</f>
        <v>0</v>
      </c>
      <c r="M47" s="135">
        <f>SUM(M40:M46)</f>
        <v>0</v>
      </c>
      <c r="N47" s="135">
        <f>SUM(N40:N46)</f>
        <v>0</v>
      </c>
      <c r="O47" s="135">
        <f>SUM(O40:O46)</f>
        <v>0</v>
      </c>
      <c r="P47" s="135">
        <f>SUM(P40:P46)</f>
        <v>0</v>
      </c>
      <c r="Q47" s="135">
        <f>SUM(Q40:Q46)</f>
        <v>0</v>
      </c>
    </row>
    <row r="48" spans="2:23" ht="23.25" customHeight="1" x14ac:dyDescent="0.35">
      <c r="B48" s="124" t="s">
        <v>103</v>
      </c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</row>
    <row r="49" spans="2:17" ht="14.25" customHeight="1" thickBot="1" x14ac:dyDescent="0.4">
      <c r="B49" s="134"/>
      <c r="L49" s="133"/>
      <c r="Q49" s="133"/>
    </row>
    <row r="50" spans="2:17" ht="23.25" customHeight="1" x14ac:dyDescent="0.35">
      <c r="B50" s="132" t="s">
        <v>102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0"/>
    </row>
    <row r="51" spans="2:17" ht="23.25" customHeight="1" thickBot="1" x14ac:dyDescent="0.4">
      <c r="B51" s="2" t="s">
        <v>3</v>
      </c>
      <c r="C51" s="15" t="str">
        <f>C36</f>
        <v>Year 1</v>
      </c>
      <c r="D51" s="15" t="str">
        <f>D36</f>
        <v>Year 2</v>
      </c>
      <c r="E51" s="15" t="str">
        <f>E36</f>
        <v>Year 3</v>
      </c>
      <c r="F51" s="15" t="str">
        <f>F36</f>
        <v>Year 4</v>
      </c>
      <c r="G51" s="15" t="str">
        <f>G36</f>
        <v>Year 5</v>
      </c>
      <c r="H51" s="15" t="str">
        <f>H36</f>
        <v>Year 6</v>
      </c>
      <c r="I51" s="15" t="str">
        <f>I36</f>
        <v>Year 7</v>
      </c>
      <c r="J51" s="15" t="str">
        <f>J36</f>
        <v>Year 8</v>
      </c>
      <c r="K51" s="15" t="str">
        <f>K36</f>
        <v>Year 9</v>
      </c>
      <c r="L51" s="15" t="str">
        <f>L36</f>
        <v>Year 10</v>
      </c>
      <c r="M51" s="15" t="str">
        <f>M36</f>
        <v>Year 11</v>
      </c>
      <c r="N51" s="15" t="str">
        <f>N36</f>
        <v>Year 12</v>
      </c>
      <c r="O51" s="15" t="str">
        <f>O36</f>
        <v>Year 13</v>
      </c>
      <c r="P51" s="15" t="str">
        <f>P36</f>
        <v>Year 14</v>
      </c>
      <c r="Q51" s="15" t="str">
        <f>Q36</f>
        <v>Year 15</v>
      </c>
    </row>
    <row r="52" spans="2:17" ht="23.25" customHeight="1" x14ac:dyDescent="0.35">
      <c r="B52" s="129" t="s">
        <v>101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7"/>
    </row>
    <row r="53" spans="2:17" ht="23.25" customHeight="1" x14ac:dyDescent="0.35">
      <c r="B53" s="126" t="s">
        <v>100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</row>
    <row r="54" spans="2:17" ht="23.25" customHeight="1" x14ac:dyDescent="0.35">
      <c r="B54" s="126" t="s">
        <v>99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</row>
    <row r="55" spans="2:17" ht="23.25" customHeight="1" x14ac:dyDescent="0.35">
      <c r="B55" s="126" t="s">
        <v>98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</row>
    <row r="56" spans="2:17" ht="23.25" customHeight="1" x14ac:dyDescent="0.35">
      <c r="B56" s="126" t="s">
        <v>97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</row>
    <row r="57" spans="2:17" ht="23.25" customHeight="1" x14ac:dyDescent="0.35">
      <c r="B57" s="126" t="s">
        <v>96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</row>
    <row r="58" spans="2:17" ht="23.25" customHeight="1" x14ac:dyDescent="0.35">
      <c r="B58" s="126" t="s">
        <v>95</v>
      </c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</row>
    <row r="59" spans="2:17" ht="23.25" customHeight="1" x14ac:dyDescent="0.35">
      <c r="B59" s="126" t="s">
        <v>94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</row>
    <row r="60" spans="2:17" ht="23.25" customHeight="1" x14ac:dyDescent="0.35">
      <c r="B60" s="124" t="s">
        <v>93</v>
      </c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</row>
    <row r="61" spans="2:17" ht="23.25" customHeight="1" x14ac:dyDescent="0.35">
      <c r="B61" s="124" t="s">
        <v>92</v>
      </c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</row>
  </sheetData>
  <mergeCells count="7">
    <mergeCell ref="B52:Q52"/>
    <mergeCell ref="B35:Q35"/>
    <mergeCell ref="B7:D7"/>
    <mergeCell ref="B8:E8"/>
    <mergeCell ref="B34:D34"/>
    <mergeCell ref="B39:Q39"/>
    <mergeCell ref="B50:Q5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rowBreaks count="1" manualBreakCount="1">
    <brk id="3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3E5BF-60EA-4837-9F2B-203F3AB0E970}">
  <dimension ref="A1:V38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9" sqref="C9"/>
    </sheetView>
  </sheetViews>
  <sheetFormatPr defaultColWidth="9.1328125" defaultRowHeight="17.25" customHeight="1" x14ac:dyDescent="0.35"/>
  <cols>
    <col min="1" max="1" width="3.86328125" style="3" customWidth="1"/>
    <col min="2" max="2" width="36" style="3" customWidth="1"/>
    <col min="3" max="3" width="23.73046875" style="157" customWidth="1"/>
    <col min="4" max="6" width="13.73046875" style="3" customWidth="1"/>
    <col min="7" max="21" width="12.59765625" style="3" customWidth="1"/>
    <col min="22" max="16384" width="9.1328125" style="3"/>
  </cols>
  <sheetData>
    <row r="1" spans="1:22" s="185" customFormat="1" ht="30" customHeight="1" x14ac:dyDescent="0.6">
      <c r="B1" s="8" t="s">
        <v>146</v>
      </c>
      <c r="C1" s="25"/>
      <c r="D1" s="188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3"/>
    </row>
    <row r="2" spans="1:22" s="185" customFormat="1" ht="24.75" customHeight="1" x14ac:dyDescent="0.35">
      <c r="B2" s="187" t="s">
        <v>145</v>
      </c>
      <c r="C2" s="186"/>
      <c r="D2" s="157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3"/>
    </row>
    <row r="3" spans="1:22" ht="17.25" customHeight="1" x14ac:dyDescent="0.35">
      <c r="B3" s="184" t="s">
        <v>21</v>
      </c>
      <c r="C3" s="183"/>
      <c r="D3" s="182"/>
      <c r="E3" s="182"/>
      <c r="F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3"/>
    </row>
    <row r="4" spans="1:22" ht="17.25" customHeight="1" x14ac:dyDescent="0.35">
      <c r="A4" s="22"/>
      <c r="B4" s="22"/>
      <c r="C4" s="22"/>
      <c r="D4" s="22"/>
      <c r="E4" s="22"/>
      <c r="F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3"/>
    </row>
    <row r="5" spans="1:22" ht="17.25" customHeight="1" x14ac:dyDescent="0.35">
      <c r="D5" s="177"/>
      <c r="F5" s="177" t="s">
        <v>144</v>
      </c>
      <c r="G5" s="177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3"/>
    </row>
    <row r="6" spans="1:22" ht="17.25" customHeight="1" x14ac:dyDescent="0.35">
      <c r="D6" s="181" t="str">
        <f>IF(D$8='[1]Project Details'!$F$9,"Construction start","")</f>
        <v>Construction start</v>
      </c>
      <c r="E6" s="181" t="str">
        <f>IF(E$8='[1]Project Details'!$F$9,"Construction start","")</f>
        <v/>
      </c>
      <c r="F6" s="181" t="str">
        <f>IF(F$8='[1]Project Details'!$F$9,"Construction start","")</f>
        <v/>
      </c>
      <c r="G6" s="180" t="s">
        <v>143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3"/>
    </row>
    <row r="7" spans="1:22" ht="17.25" customHeight="1" thickBot="1" x14ac:dyDescent="0.4">
      <c r="D7" s="15" t="str">
        <f>IF('[1]Project Details'!$H$9&gt;2,"Year -2","")</f>
        <v>Year -2</v>
      </c>
      <c r="E7" s="15" t="str">
        <f>IF('[1]Project Details'!$H$9&gt;1,"Year -1","")</f>
        <v>Year -1</v>
      </c>
      <c r="F7" s="15" t="str">
        <f>IF('[1]Project Details'!$H$9&gt;0,"Year 0","")</f>
        <v>Year 0</v>
      </c>
      <c r="G7" s="15" t="s">
        <v>4</v>
      </c>
      <c r="H7" s="15" t="s">
        <v>5</v>
      </c>
      <c r="I7" s="15" t="s">
        <v>6</v>
      </c>
      <c r="J7" s="15" t="s">
        <v>7</v>
      </c>
      <c r="K7" s="15" t="s">
        <v>8</v>
      </c>
      <c r="L7" s="15" t="s">
        <v>9</v>
      </c>
      <c r="M7" s="15" t="s">
        <v>10</v>
      </c>
      <c r="N7" s="15" t="s">
        <v>11</v>
      </c>
      <c r="O7" s="15" t="s">
        <v>12</v>
      </c>
      <c r="P7" s="15" t="s">
        <v>13</v>
      </c>
      <c r="Q7" s="15" t="s">
        <v>14</v>
      </c>
      <c r="R7" s="15" t="s">
        <v>15</v>
      </c>
      <c r="S7" s="15" t="s">
        <v>17</v>
      </c>
      <c r="T7" s="15" t="s">
        <v>18</v>
      </c>
      <c r="U7" s="15" t="s">
        <v>19</v>
      </c>
      <c r="V7" s="23"/>
    </row>
    <row r="8" spans="1:22" s="158" customFormat="1" ht="19.5" customHeight="1" x14ac:dyDescent="0.45">
      <c r="B8" s="179" t="s">
        <v>142</v>
      </c>
      <c r="C8" s="170"/>
      <c r="D8" s="169">
        <f>INDEX('[1]Capital Cost Breakdown'!$E$4:$G$4,1,MATCH(D$7,'[1]Capital Cost Breakdown'!$E$3:$G$3,0))</f>
        <v>2022</v>
      </c>
      <c r="E8" s="169">
        <f>INDEX('[1]Capital Cost Breakdown'!$E$4:$G$4,1,MATCH(E$7,'[1]Capital Cost Breakdown'!$E$3:$G$3,0))</f>
        <v>2023</v>
      </c>
      <c r="F8" s="169">
        <f>INDEX('[1]Capital Cost Breakdown'!$E$4:$G$4,1,MATCH(F$7,'[1]Capital Cost Breakdown'!$E$3:$G$3,0))</f>
        <v>2024</v>
      </c>
      <c r="G8" s="169">
        <f>'[1]Project Details'!$F$10</f>
        <v>2025</v>
      </c>
      <c r="H8" s="169">
        <f>G8+1</f>
        <v>2026</v>
      </c>
      <c r="I8" s="169">
        <f>H8+1</f>
        <v>2027</v>
      </c>
      <c r="J8" s="169">
        <f>I8+1</f>
        <v>2028</v>
      </c>
      <c r="K8" s="169">
        <f>J8+1</f>
        <v>2029</v>
      </c>
      <c r="L8" s="169">
        <f>K8+1</f>
        <v>2030</v>
      </c>
      <c r="M8" s="169">
        <f>L8+1</f>
        <v>2031</v>
      </c>
      <c r="N8" s="169">
        <f>M8+1</f>
        <v>2032</v>
      </c>
      <c r="O8" s="169">
        <f>N8+1</f>
        <v>2033</v>
      </c>
      <c r="P8" s="169">
        <f>O8+1</f>
        <v>2034</v>
      </c>
      <c r="Q8" s="169">
        <f>P8+1</f>
        <v>2035</v>
      </c>
      <c r="R8" s="169">
        <f>Q8+1</f>
        <v>2036</v>
      </c>
      <c r="S8" s="169">
        <f>R8+1</f>
        <v>2037</v>
      </c>
      <c r="T8" s="169">
        <f>S8+1</f>
        <v>2038</v>
      </c>
      <c r="U8" s="169">
        <f>T8+1</f>
        <v>2039</v>
      </c>
    </row>
    <row r="9" spans="1:22" s="158" customFormat="1" ht="19.5" customHeight="1" x14ac:dyDescent="0.45">
      <c r="B9" s="175" t="s">
        <v>141</v>
      </c>
      <c r="C9" s="178"/>
      <c r="D9" s="166">
        <f>INDEX('[1]Capital Cost Breakdown'!$E$17:$G$17,MATCH(D$8,'[1]Capital Cost Breakdown'!$E$4:$G$4,0))</f>
        <v>0</v>
      </c>
      <c r="E9" s="166">
        <f>INDEX('[1]Capital Cost Breakdown'!$E$17:$G$17,MATCH(E$8,'[1]Capital Cost Breakdown'!$E$4:$G$4,0))</f>
        <v>0</v>
      </c>
      <c r="F9" s="166">
        <f>INDEX('[1]Capital Cost Breakdown'!$E$17:$G$17,MATCH(F$8,'[1]Capital Cost Breakdown'!$E$4:$G$4,0))</f>
        <v>0</v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</row>
    <row r="10" spans="1:22" s="158" customFormat="1" ht="19.5" customHeight="1" x14ac:dyDescent="0.45">
      <c r="B10" s="175" t="s">
        <v>140</v>
      </c>
      <c r="C10" s="178"/>
      <c r="D10" s="166">
        <f>INDEX('[1]Capital Cost Breakdown'!$E$29:$G$29,MATCH(D$8,'[1]Capital Cost Breakdown'!$E$4:$G$4,0))</f>
        <v>0</v>
      </c>
      <c r="E10" s="166">
        <f>INDEX('[1]Capital Cost Breakdown'!$E$29:$G$29,MATCH(E$8,'[1]Capital Cost Breakdown'!$E$4:$G$4,0))</f>
        <v>0</v>
      </c>
      <c r="F10" s="166">
        <f>INDEX('[1]Capital Cost Breakdown'!$E$29:$G$29,MATCH(F$8,'[1]Capital Cost Breakdown'!$E$4:$G$4,0))</f>
        <v>0</v>
      </c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</row>
    <row r="11" spans="1:22" s="158" customFormat="1" ht="19.5" customHeight="1" x14ac:dyDescent="0.45">
      <c r="B11" s="175" t="s">
        <v>139</v>
      </c>
      <c r="C11" s="178"/>
      <c r="D11" s="166">
        <f>INDEX('[1]Capital Cost Breakdown'!$E$41:$G$41,MATCH(D$8,'[1]Capital Cost Breakdown'!$E$4:$G$4,0))</f>
        <v>0</v>
      </c>
      <c r="E11" s="166">
        <f>INDEX('[1]Capital Cost Breakdown'!$E$41:$G$41,MATCH(E$8,'[1]Capital Cost Breakdown'!$E$4:$G$4,0))</f>
        <v>0</v>
      </c>
      <c r="F11" s="166">
        <f>INDEX('[1]Capital Cost Breakdown'!$E$41:$G$41,MATCH(F$8,'[1]Capital Cost Breakdown'!$E$4:$G$4,0))</f>
        <v>0</v>
      </c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</row>
    <row r="12" spans="1:22" s="158" customFormat="1" ht="19.5" customHeight="1" x14ac:dyDescent="0.45">
      <c r="B12" s="161" t="s">
        <v>138</v>
      </c>
      <c r="C12" s="160"/>
      <c r="D12" s="159">
        <f>SUM(D9:D11)</f>
        <v>0</v>
      </c>
      <c r="E12" s="159">
        <f>SUM(E9:E11)</f>
        <v>0</v>
      </c>
      <c r="F12" s="159">
        <f>SUM(F9:F11)</f>
        <v>0</v>
      </c>
      <c r="G12" s="159">
        <f>SUM(G10:G11)</f>
        <v>0</v>
      </c>
      <c r="H12" s="159">
        <f>SUM(H10:H11)</f>
        <v>0</v>
      </c>
      <c r="I12" s="159">
        <f>SUM(I10:I11)</f>
        <v>0</v>
      </c>
      <c r="J12" s="159">
        <f>SUM(J10:J11)</f>
        <v>0</v>
      </c>
      <c r="K12" s="159">
        <f>SUM(K10:K11)</f>
        <v>0</v>
      </c>
      <c r="L12" s="159">
        <f>SUM(L10:L11)</f>
        <v>0</v>
      </c>
      <c r="M12" s="159">
        <f>SUM(M10:M11)</f>
        <v>0</v>
      </c>
      <c r="N12" s="159">
        <f>SUM(N10:N11)</f>
        <v>0</v>
      </c>
      <c r="O12" s="159">
        <f>SUM(O10:O11)</f>
        <v>0</v>
      </c>
      <c r="P12" s="159">
        <f>SUM(P10:P11)</f>
        <v>0</v>
      </c>
      <c r="Q12" s="159">
        <f>SUM(Q10:Q11)</f>
        <v>0</v>
      </c>
      <c r="R12" s="159">
        <f>SUM(R10:R11)</f>
        <v>0</v>
      </c>
      <c r="S12" s="159">
        <f>SUM(S10:S11)</f>
        <v>0</v>
      </c>
      <c r="T12" s="159">
        <f>SUM(T10:T11)</f>
        <v>0</v>
      </c>
      <c r="U12" s="159">
        <f>SUM(U10:U11)</f>
        <v>0</v>
      </c>
    </row>
    <row r="13" spans="1:22" s="158" customFormat="1" ht="19.5" customHeight="1" x14ac:dyDescent="0.35">
      <c r="B13" s="174"/>
      <c r="C13" s="177" t="s">
        <v>137</v>
      </c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</row>
    <row r="14" spans="1:22" s="158" customFormat="1" ht="19.5" customHeight="1" x14ac:dyDescent="0.45">
      <c r="B14" s="171" t="s">
        <v>136</v>
      </c>
      <c r="C14" s="170" t="s">
        <v>124</v>
      </c>
      <c r="D14" s="169">
        <f>D$8</f>
        <v>2022</v>
      </c>
      <c r="E14" s="169">
        <f>E$8</f>
        <v>2023</v>
      </c>
      <c r="F14" s="169">
        <f>F$8</f>
        <v>2024</v>
      </c>
      <c r="G14" s="169">
        <f>G$8</f>
        <v>2025</v>
      </c>
      <c r="H14" s="169">
        <f>H$8</f>
        <v>2026</v>
      </c>
      <c r="I14" s="169">
        <f>I$8</f>
        <v>2027</v>
      </c>
      <c r="J14" s="169">
        <f>J$8</f>
        <v>2028</v>
      </c>
      <c r="K14" s="169">
        <f>K$8</f>
        <v>2029</v>
      </c>
      <c r="L14" s="169">
        <f>L$8</f>
        <v>2030</v>
      </c>
      <c r="M14" s="169">
        <f>M$8</f>
        <v>2031</v>
      </c>
      <c r="N14" s="169">
        <f>N$8</f>
        <v>2032</v>
      </c>
      <c r="O14" s="169">
        <f>O$8</f>
        <v>2033</v>
      </c>
      <c r="P14" s="169">
        <f>P$8</f>
        <v>2034</v>
      </c>
      <c r="Q14" s="169">
        <f>Q$8</f>
        <v>2035</v>
      </c>
      <c r="R14" s="169">
        <f>R$8</f>
        <v>2036</v>
      </c>
      <c r="S14" s="169">
        <f>S$8</f>
        <v>2037</v>
      </c>
      <c r="T14" s="169">
        <f>T$8</f>
        <v>2038</v>
      </c>
      <c r="U14" s="169">
        <f>U$8</f>
        <v>2039</v>
      </c>
    </row>
    <row r="15" spans="1:22" s="158" customFormat="1" ht="30.75" customHeight="1" x14ac:dyDescent="0.45">
      <c r="B15" s="175" t="s">
        <v>135</v>
      </c>
      <c r="C15" s="176" t="s">
        <v>134</v>
      </c>
      <c r="D15" s="163"/>
      <c r="E15" s="163"/>
      <c r="F15" s="163" t="s">
        <v>133</v>
      </c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</row>
    <row r="16" spans="1:22" s="158" customFormat="1" ht="19.5" customHeight="1" x14ac:dyDescent="0.45">
      <c r="B16" s="175" t="s">
        <v>132</v>
      </c>
      <c r="C16" s="164"/>
      <c r="D16" s="163"/>
      <c r="E16" s="163"/>
      <c r="F16" s="163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</row>
    <row r="17" spans="2:21" s="158" customFormat="1" ht="19.5" customHeight="1" x14ac:dyDescent="0.45">
      <c r="B17" s="175" t="s">
        <v>131</v>
      </c>
      <c r="C17" s="164"/>
      <c r="D17" s="163"/>
      <c r="E17" s="163"/>
      <c r="F17" s="163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</row>
    <row r="18" spans="2:21" s="158" customFormat="1" ht="19.5" customHeight="1" x14ac:dyDescent="0.45">
      <c r="B18" s="175" t="s">
        <v>130</v>
      </c>
      <c r="C18" s="164"/>
      <c r="D18" s="163"/>
      <c r="E18" s="163"/>
      <c r="F18" s="163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</row>
    <row r="19" spans="2:21" s="158" customFormat="1" ht="19.5" customHeight="1" x14ac:dyDescent="0.45">
      <c r="B19" s="175" t="s">
        <v>129</v>
      </c>
      <c r="C19" s="164"/>
      <c r="D19" s="163"/>
      <c r="E19" s="163"/>
      <c r="F19" s="163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</row>
    <row r="20" spans="2:21" s="158" customFormat="1" ht="19.5" customHeight="1" x14ac:dyDescent="0.45">
      <c r="B20" s="175" t="s">
        <v>128</v>
      </c>
      <c r="C20" s="164"/>
      <c r="D20" s="163"/>
      <c r="E20" s="163"/>
      <c r="F20" s="163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</row>
    <row r="21" spans="2:21" s="158" customFormat="1" ht="19.5" customHeight="1" x14ac:dyDescent="0.45">
      <c r="B21" s="165" t="s">
        <v>119</v>
      </c>
      <c r="C21" s="164"/>
      <c r="D21" s="163"/>
      <c r="E21" s="163"/>
      <c r="F21" s="163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</row>
    <row r="22" spans="2:21" s="158" customFormat="1" ht="19.5" customHeight="1" x14ac:dyDescent="0.45">
      <c r="B22" s="165" t="s">
        <v>119</v>
      </c>
      <c r="C22" s="164"/>
      <c r="D22" s="163"/>
      <c r="E22" s="163"/>
      <c r="F22" s="163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</row>
    <row r="23" spans="2:21" s="158" customFormat="1" ht="19.5" customHeight="1" x14ac:dyDescent="0.45">
      <c r="B23" s="165" t="s">
        <v>119</v>
      </c>
      <c r="C23" s="164"/>
      <c r="D23" s="163"/>
      <c r="E23" s="163"/>
      <c r="F23" s="163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</row>
    <row r="24" spans="2:21" s="158" customFormat="1" ht="19.5" customHeight="1" x14ac:dyDescent="0.45">
      <c r="B24" s="165" t="s">
        <v>119</v>
      </c>
      <c r="C24" s="164"/>
      <c r="D24" s="163"/>
      <c r="E24" s="163"/>
      <c r="F24" s="163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</row>
    <row r="25" spans="2:21" s="158" customFormat="1" ht="19.5" customHeight="1" x14ac:dyDescent="0.45">
      <c r="B25" s="165" t="s">
        <v>119</v>
      </c>
      <c r="C25" s="164"/>
      <c r="D25" s="163"/>
      <c r="E25" s="163"/>
      <c r="F25" s="163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</row>
    <row r="26" spans="2:21" s="158" customFormat="1" ht="19.5" customHeight="1" x14ac:dyDescent="0.45">
      <c r="B26" s="161" t="s">
        <v>127</v>
      </c>
      <c r="C26" s="160"/>
      <c r="D26" s="159"/>
      <c r="E26" s="159"/>
      <c r="F26" s="159"/>
      <c r="G26" s="159">
        <f>SUM(G15:G25)</f>
        <v>0</v>
      </c>
      <c r="H26" s="159">
        <f>SUM(H15:H25)</f>
        <v>0</v>
      </c>
      <c r="I26" s="159">
        <f>SUM(I15:I25)</f>
        <v>0</v>
      </c>
      <c r="J26" s="159">
        <f>SUM(J15:J25)</f>
        <v>0</v>
      </c>
      <c r="K26" s="159">
        <f>SUM(K15:K25)</f>
        <v>0</v>
      </c>
      <c r="L26" s="159">
        <f>SUM(L15:L25)</f>
        <v>0</v>
      </c>
      <c r="M26" s="159">
        <f>SUM(M15:M25)</f>
        <v>0</v>
      </c>
      <c r="N26" s="159">
        <f>SUM(N15:N25)</f>
        <v>0</v>
      </c>
      <c r="O26" s="159">
        <f>SUM(O15:O25)</f>
        <v>0</v>
      </c>
      <c r="P26" s="159">
        <f>SUM(P15:P25)</f>
        <v>0</v>
      </c>
      <c r="Q26" s="159">
        <f>SUM(Q15:Q25)</f>
        <v>0</v>
      </c>
      <c r="R26" s="159">
        <f>SUM(R15:R25)</f>
        <v>0</v>
      </c>
      <c r="S26" s="159">
        <f>SUM(S15:S25)</f>
        <v>0</v>
      </c>
      <c r="T26" s="159">
        <f>SUM(T15:T25)</f>
        <v>0</v>
      </c>
      <c r="U26" s="159">
        <f>SUM(U15:U25)</f>
        <v>0</v>
      </c>
    </row>
    <row r="27" spans="2:21" s="158" customFormat="1" ht="19.5" customHeight="1" x14ac:dyDescent="0.45">
      <c r="B27" s="174"/>
      <c r="C27" s="173" t="s">
        <v>126</v>
      </c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</row>
    <row r="28" spans="2:21" s="158" customFormat="1" ht="19.5" customHeight="1" x14ac:dyDescent="0.45">
      <c r="B28" s="171" t="s">
        <v>125</v>
      </c>
      <c r="C28" s="170" t="s">
        <v>124</v>
      </c>
      <c r="D28" s="169">
        <f>D$8</f>
        <v>2022</v>
      </c>
      <c r="E28" s="169">
        <f>E$8</f>
        <v>2023</v>
      </c>
      <c r="F28" s="169">
        <f>F$8</f>
        <v>2024</v>
      </c>
      <c r="G28" s="169">
        <f>G$8</f>
        <v>2025</v>
      </c>
      <c r="H28" s="169">
        <f>H$8</f>
        <v>2026</v>
      </c>
      <c r="I28" s="169">
        <f>I$8</f>
        <v>2027</v>
      </c>
      <c r="J28" s="169">
        <f>J$8</f>
        <v>2028</v>
      </c>
      <c r="K28" s="169">
        <f>K$8</f>
        <v>2029</v>
      </c>
      <c r="L28" s="169">
        <f>L$8</f>
        <v>2030</v>
      </c>
      <c r="M28" s="169">
        <f>M$8</f>
        <v>2031</v>
      </c>
      <c r="N28" s="169">
        <f>N$8</f>
        <v>2032</v>
      </c>
      <c r="O28" s="169">
        <f>O$8</f>
        <v>2033</v>
      </c>
      <c r="P28" s="169">
        <f>P$8</f>
        <v>2034</v>
      </c>
      <c r="Q28" s="169">
        <f>Q$8</f>
        <v>2035</v>
      </c>
      <c r="R28" s="169">
        <f>R$8</f>
        <v>2036</v>
      </c>
      <c r="S28" s="169">
        <f>S$8</f>
        <v>2037</v>
      </c>
      <c r="T28" s="169">
        <f>T$8</f>
        <v>2038</v>
      </c>
      <c r="U28" s="169">
        <f>U$8</f>
        <v>2039</v>
      </c>
    </row>
    <row r="29" spans="2:21" s="158" customFormat="1" ht="19.5" customHeight="1" x14ac:dyDescent="0.45">
      <c r="B29" s="168" t="s">
        <v>123</v>
      </c>
      <c r="C29" s="167"/>
      <c r="D29" s="166">
        <f>INDEX('[1]Capital Cost Breakdown'!$E$43:$G$43,MATCH(D$8,'[1]Capital Cost Breakdown'!$E$4:$G$4,0))</f>
        <v>0</v>
      </c>
      <c r="E29" s="166">
        <f>INDEX('[1]Capital Cost Breakdown'!$E$43:$G$43,MATCH(E$8,'[1]Capital Cost Breakdown'!$E$4:$G$4,0))</f>
        <v>0</v>
      </c>
      <c r="F29" s="166">
        <f>INDEX('[1]Capital Cost Breakdown'!$E$43:$G$43,MATCH(F$8,'[1]Capital Cost Breakdown'!$E$4:$G$4,0))</f>
        <v>0</v>
      </c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</row>
    <row r="30" spans="2:21" s="158" customFormat="1" ht="19.5" customHeight="1" x14ac:dyDescent="0.45">
      <c r="B30" s="165" t="s">
        <v>122</v>
      </c>
      <c r="C30" s="164"/>
      <c r="D30" s="163"/>
      <c r="E30" s="163"/>
      <c r="F30" s="163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</row>
    <row r="31" spans="2:21" s="158" customFormat="1" ht="19.5" customHeight="1" x14ac:dyDescent="0.45">
      <c r="B31" s="165" t="s">
        <v>121</v>
      </c>
      <c r="C31" s="164"/>
      <c r="D31" s="163"/>
      <c r="E31" s="163"/>
      <c r="F31" s="163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</row>
    <row r="32" spans="2:21" s="158" customFormat="1" ht="19.5" customHeight="1" x14ac:dyDescent="0.45">
      <c r="B32" s="165" t="s">
        <v>120</v>
      </c>
      <c r="C32" s="164"/>
      <c r="D32" s="163"/>
      <c r="E32" s="163"/>
      <c r="F32" s="163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</row>
    <row r="33" spans="2:21" s="158" customFormat="1" ht="19.5" customHeight="1" x14ac:dyDescent="0.45">
      <c r="B33" s="165" t="s">
        <v>119</v>
      </c>
      <c r="C33" s="164"/>
      <c r="D33" s="163"/>
      <c r="E33" s="163"/>
      <c r="F33" s="163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</row>
    <row r="34" spans="2:21" s="158" customFormat="1" ht="19.5" customHeight="1" x14ac:dyDescent="0.45">
      <c r="B34" s="165" t="s">
        <v>119</v>
      </c>
      <c r="C34" s="164"/>
      <c r="D34" s="163"/>
      <c r="E34" s="163"/>
      <c r="F34" s="163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</row>
    <row r="35" spans="2:21" s="158" customFormat="1" ht="19.5" customHeight="1" x14ac:dyDescent="0.45">
      <c r="B35" s="165" t="s">
        <v>119</v>
      </c>
      <c r="C35" s="164"/>
      <c r="D35" s="163"/>
      <c r="E35" s="163"/>
      <c r="F35" s="163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</row>
    <row r="36" spans="2:21" s="158" customFormat="1" ht="19.5" customHeight="1" x14ac:dyDescent="0.45">
      <c r="B36" s="165" t="s">
        <v>119</v>
      </c>
      <c r="C36" s="164"/>
      <c r="D36" s="163"/>
      <c r="E36" s="163"/>
      <c r="F36" s="163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</row>
    <row r="37" spans="2:21" s="158" customFormat="1" ht="19.5" customHeight="1" x14ac:dyDescent="0.45">
      <c r="B37" s="165" t="s">
        <v>119</v>
      </c>
      <c r="C37" s="164"/>
      <c r="D37" s="163"/>
      <c r="E37" s="163"/>
      <c r="F37" s="163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</row>
    <row r="38" spans="2:21" s="158" customFormat="1" ht="19.5" customHeight="1" x14ac:dyDescent="0.45">
      <c r="B38" s="161" t="s">
        <v>118</v>
      </c>
      <c r="C38" s="160"/>
      <c r="D38" s="159"/>
      <c r="E38" s="159"/>
      <c r="F38" s="159"/>
      <c r="G38" s="159">
        <f>SUM(G30:G37)</f>
        <v>0</v>
      </c>
      <c r="H38" s="159">
        <f>SUM(H30:H37)</f>
        <v>0</v>
      </c>
      <c r="I38" s="159">
        <f>SUM(I30:I37)</f>
        <v>0</v>
      </c>
      <c r="J38" s="159">
        <f>SUM(J30:J37)</f>
        <v>0</v>
      </c>
      <c r="K38" s="159">
        <f>SUM(K30:K37)</f>
        <v>0</v>
      </c>
      <c r="L38" s="159">
        <f>SUM(L30:L37)</f>
        <v>0</v>
      </c>
      <c r="M38" s="159">
        <f>SUM(M30:M37)</f>
        <v>0</v>
      </c>
      <c r="N38" s="159">
        <f>SUM(N30:N37)</f>
        <v>0</v>
      </c>
      <c r="O38" s="159">
        <f>SUM(O30:O37)</f>
        <v>0</v>
      </c>
      <c r="P38" s="159">
        <f>SUM(P30:P37)</f>
        <v>0</v>
      </c>
      <c r="Q38" s="159">
        <f>SUM(Q30:Q37)</f>
        <v>0</v>
      </c>
      <c r="R38" s="159">
        <f>SUM(R30:R37)</f>
        <v>0</v>
      </c>
      <c r="S38" s="159">
        <f>SUM(S30:S37)</f>
        <v>0</v>
      </c>
      <c r="T38" s="159">
        <f>SUM(T30:T37)</f>
        <v>0</v>
      </c>
      <c r="U38" s="159">
        <f>SUM(U30:U37)</f>
        <v>0</v>
      </c>
    </row>
  </sheetData>
  <conditionalFormatting sqref="D6:F6">
    <cfRule type="containsText" dxfId="5" priority="1" operator="containsText" text="Construction start">
      <formula>NOT(ISERROR(SEARCH("Construction start",D6)))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Instructions</vt:lpstr>
      <vt:lpstr>1. Project overview </vt:lpstr>
      <vt:lpstr>2. Material Flows</vt:lpstr>
      <vt:lpstr>3. Project Budget </vt:lpstr>
      <vt:lpstr>4. New Employment </vt:lpstr>
      <vt:lpstr>5. Financial Inputs</vt:lpstr>
      <vt:lpstr>analysis_period</vt:lpstr>
      <vt:lpstr>Construction_startdate</vt:lpstr>
      <vt:lpstr>Operations_startdate</vt:lpstr>
      <vt:lpstr>'1. Project overview '!Print_Area</vt:lpstr>
      <vt:lpstr>'4. New Employment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 Schliebs</dc:creator>
  <cp:lastModifiedBy>Susan King</cp:lastModifiedBy>
  <cp:lastPrinted>2021-03-18T04:20:03Z</cp:lastPrinted>
  <dcterms:created xsi:type="dcterms:W3CDTF">2018-07-27T01:26:09Z</dcterms:created>
  <dcterms:modified xsi:type="dcterms:W3CDTF">2021-07-14T00:14:45Z</dcterms:modified>
</cp:coreProperties>
</file>